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15" windowWidth="15480" windowHeight="6555" tabRatio="874"/>
  </bookViews>
  <sheets>
    <sheet name="원가계산서" sheetId="23" r:id="rId1"/>
    <sheet name="집계표" sheetId="15" r:id="rId2"/>
    <sheet name="내역서" sheetId="25" r:id="rId3"/>
  </sheets>
  <definedNames>
    <definedName name="_xlnm._FilterDatabase" localSheetId="2" hidden="1">내역서!$A$1:$M$591</definedName>
    <definedName name="_xlnm.Print_Area" localSheetId="1">집계표!$A$1:$H$23</definedName>
    <definedName name="_xlnm.Print_Titles" localSheetId="2">내역서!$1:$3</definedName>
    <definedName name="_xlnm.Print_Titles" localSheetId="1">집계표!$1:$3</definedName>
  </definedNames>
  <calcPr calcId="145621"/>
</workbook>
</file>

<file path=xl/calcChain.xml><?xml version="1.0" encoding="utf-8"?>
<calcChain xmlns="http://schemas.openxmlformats.org/spreadsheetml/2006/main">
  <c r="K46" i="25" l="1"/>
  <c r="L46" i="25" s="1"/>
  <c r="J46" i="25"/>
  <c r="H46" i="25"/>
  <c r="F46" i="25"/>
  <c r="K253" i="25"/>
  <c r="L253" i="25" s="1"/>
  <c r="J253" i="25"/>
  <c r="H253" i="25"/>
  <c r="F253" i="25"/>
  <c r="K252" i="25"/>
  <c r="L252" i="25" s="1"/>
  <c r="J252" i="25"/>
  <c r="H252" i="25"/>
  <c r="F252" i="25"/>
  <c r="K380" i="25" l="1"/>
  <c r="L380" i="25" s="1"/>
  <c r="J380" i="25"/>
  <c r="H380" i="25"/>
  <c r="F380" i="25"/>
  <c r="K379" i="25"/>
  <c r="L379" i="25" s="1"/>
  <c r="J379" i="25"/>
  <c r="H379" i="25"/>
  <c r="F379" i="25"/>
  <c r="K378" i="25"/>
  <c r="L378" i="25" s="1"/>
  <c r="J378" i="25"/>
  <c r="H378" i="25"/>
  <c r="F378" i="25"/>
  <c r="K377" i="25"/>
  <c r="L377" i="25" s="1"/>
  <c r="J377" i="25"/>
  <c r="H377" i="25"/>
  <c r="F377" i="25"/>
  <c r="K376" i="25"/>
  <c r="L376" i="25" s="1"/>
  <c r="J376" i="25"/>
  <c r="H376" i="25"/>
  <c r="F376" i="25"/>
  <c r="K171" i="25"/>
  <c r="L171" i="25" s="1"/>
  <c r="J171" i="25"/>
  <c r="H171" i="25"/>
  <c r="F171" i="25"/>
  <c r="K170" i="25"/>
  <c r="L170" i="25" s="1"/>
  <c r="J170" i="25"/>
  <c r="H170" i="25"/>
  <c r="F170" i="25"/>
  <c r="K169" i="25"/>
  <c r="L169" i="25" s="1"/>
  <c r="J169" i="25"/>
  <c r="H169" i="25"/>
  <c r="F169" i="25"/>
  <c r="K370" i="25" l="1"/>
  <c r="L370" i="25" s="1"/>
  <c r="J370" i="25"/>
  <c r="H370" i="25"/>
  <c r="F370" i="25"/>
  <c r="J516" i="25" l="1"/>
  <c r="J429" i="25"/>
  <c r="J363" i="25"/>
  <c r="K369" i="25"/>
  <c r="L369" i="25" s="1"/>
  <c r="J369" i="25"/>
  <c r="H369" i="25"/>
  <c r="F369" i="25"/>
  <c r="J207" i="25"/>
  <c r="J515" i="25"/>
  <c r="J428" i="25"/>
  <c r="J362" i="25"/>
  <c r="K150" i="25" l="1"/>
  <c r="L150" i="25" s="1"/>
  <c r="J150" i="25"/>
  <c r="H150" i="25"/>
  <c r="K149" i="25"/>
  <c r="L149" i="25" s="1"/>
  <c r="J149" i="25"/>
  <c r="H149" i="25"/>
  <c r="K148" i="25"/>
  <c r="L148" i="25" s="1"/>
  <c r="J148" i="25"/>
  <c r="H148" i="25"/>
  <c r="K147" i="25"/>
  <c r="L147" i="25" s="1"/>
  <c r="J147" i="25"/>
  <c r="H147" i="25"/>
  <c r="K146" i="25"/>
  <c r="L146" i="25" s="1"/>
  <c r="J146" i="25"/>
  <c r="H146" i="25"/>
  <c r="K145" i="25"/>
  <c r="L145" i="25" s="1"/>
  <c r="J145" i="25"/>
  <c r="H145" i="25"/>
  <c r="K144" i="25"/>
  <c r="L144" i="25" s="1"/>
  <c r="J144" i="25"/>
  <c r="H144" i="25"/>
  <c r="K143" i="25"/>
  <c r="L143" i="25" s="1"/>
  <c r="J143" i="25"/>
  <c r="H143" i="25"/>
  <c r="K142" i="25"/>
  <c r="L142" i="25" s="1"/>
  <c r="J142" i="25"/>
  <c r="H142" i="25"/>
  <c r="K141" i="25"/>
  <c r="L141" i="25" s="1"/>
  <c r="J141" i="25"/>
  <c r="H141" i="25"/>
  <c r="K140" i="25"/>
  <c r="L140" i="25" s="1"/>
  <c r="J140" i="25"/>
  <c r="H140" i="25"/>
  <c r="K139" i="25"/>
  <c r="L139" i="25" s="1"/>
  <c r="J139" i="25"/>
  <c r="H139" i="25"/>
  <c r="F150" i="25"/>
  <c r="F149" i="25"/>
  <c r="F148" i="25"/>
  <c r="F147" i="25"/>
  <c r="F146" i="25"/>
  <c r="F145" i="25"/>
  <c r="F144" i="25"/>
  <c r="F143" i="25"/>
  <c r="F142" i="25"/>
  <c r="F141" i="25"/>
  <c r="F140" i="25"/>
  <c r="F139" i="25"/>
  <c r="K367" i="25"/>
  <c r="L367" i="25" s="1"/>
  <c r="J367" i="25"/>
  <c r="H367" i="25"/>
  <c r="F367" i="25"/>
  <c r="K242" i="25"/>
  <c r="L242" i="25" s="1"/>
  <c r="K42" i="25"/>
  <c r="H42" i="25"/>
  <c r="K41" i="25"/>
  <c r="L41" i="25" s="1"/>
  <c r="J41" i="25"/>
  <c r="H41" i="25"/>
  <c r="F41" i="25"/>
  <c r="K40" i="25"/>
  <c r="L40" i="25" s="1"/>
  <c r="J40" i="25"/>
  <c r="H40" i="25"/>
  <c r="F40" i="25"/>
  <c r="K39" i="25"/>
  <c r="L39" i="25" s="1"/>
  <c r="J39" i="25"/>
  <c r="H39" i="25"/>
  <c r="F39" i="25"/>
  <c r="K38" i="25"/>
  <c r="L38" i="25" s="1"/>
  <c r="J38" i="25"/>
  <c r="H38" i="25"/>
  <c r="F38" i="25"/>
  <c r="F42" i="25" l="1"/>
  <c r="J42" i="25"/>
  <c r="L42" i="25"/>
  <c r="H242" i="25"/>
  <c r="J242" i="25"/>
  <c r="F242" i="25"/>
  <c r="K361" i="25"/>
  <c r="L361" i="25" s="1"/>
  <c r="J361" i="25"/>
  <c r="H361" i="25"/>
  <c r="F361" i="25"/>
  <c r="K382" i="25"/>
  <c r="L382" i="25" s="1"/>
  <c r="J382" i="25"/>
  <c r="H382" i="25"/>
  <c r="F382" i="25"/>
  <c r="K173" i="25"/>
  <c r="L173" i="25" s="1"/>
  <c r="J173" i="25"/>
  <c r="H173" i="25"/>
  <c r="F173" i="25"/>
  <c r="K388" i="25"/>
  <c r="L388" i="25" s="1"/>
  <c r="J388" i="25"/>
  <c r="H388" i="25"/>
  <c r="F388" i="25"/>
  <c r="A8" i="15" l="1"/>
  <c r="A7" i="15"/>
  <c r="A6" i="15"/>
  <c r="A5" i="15"/>
  <c r="A4" i="15"/>
  <c r="J484" i="25" l="1"/>
  <c r="K372" i="25" l="1"/>
  <c r="L372" i="25" s="1"/>
  <c r="J372" i="25"/>
  <c r="H372" i="25"/>
  <c r="F372" i="25"/>
  <c r="K157" i="25"/>
  <c r="L157" i="25" s="1"/>
  <c r="J157" i="25"/>
  <c r="H157" i="25"/>
  <c r="F157" i="25"/>
  <c r="K156" i="25"/>
  <c r="L156" i="25" s="1"/>
  <c r="J156" i="25"/>
  <c r="H156" i="25"/>
  <c r="F156" i="25"/>
  <c r="K360" i="25"/>
  <c r="L360" i="25" s="1"/>
  <c r="J360" i="25"/>
  <c r="H360" i="25"/>
  <c r="F360" i="25"/>
  <c r="K359" i="25"/>
  <c r="L359" i="25" s="1"/>
  <c r="J359" i="25"/>
  <c r="H359" i="25"/>
  <c r="F359" i="25"/>
  <c r="K358" i="25"/>
  <c r="L358" i="25" s="1"/>
  <c r="J358" i="25"/>
  <c r="H358" i="25"/>
  <c r="F358" i="25"/>
  <c r="K356" i="25"/>
  <c r="L356" i="25" s="1"/>
  <c r="J356" i="25"/>
  <c r="H356" i="25"/>
  <c r="F356" i="25"/>
  <c r="K353" i="25"/>
  <c r="L353" i="25" s="1"/>
  <c r="J353" i="25"/>
  <c r="H353" i="25"/>
  <c r="F353" i="25"/>
  <c r="K354" i="25"/>
  <c r="L354" i="25" s="1"/>
  <c r="J354" i="25"/>
  <c r="H354" i="25"/>
  <c r="F354" i="25"/>
  <c r="K249" i="25"/>
  <c r="L249" i="25" s="1"/>
  <c r="J249" i="25"/>
  <c r="H249" i="25"/>
  <c r="F249" i="25"/>
  <c r="K248" i="25"/>
  <c r="L248" i="25" s="1"/>
  <c r="J248" i="25"/>
  <c r="H248" i="25"/>
  <c r="F248" i="25"/>
  <c r="K247" i="25"/>
  <c r="L247" i="25" s="1"/>
  <c r="J247" i="25"/>
  <c r="H247" i="25"/>
  <c r="F247" i="25"/>
  <c r="K240" i="25"/>
  <c r="L240" i="25" s="1"/>
  <c r="J240" i="25"/>
  <c r="H240" i="25"/>
  <c r="F240" i="25"/>
  <c r="K239" i="25"/>
  <c r="L239" i="25" s="1"/>
  <c r="J239" i="25"/>
  <c r="H239" i="25"/>
  <c r="F239" i="25"/>
  <c r="K246" i="25"/>
  <c r="L246" i="25" s="1"/>
  <c r="J246" i="25"/>
  <c r="H246" i="25"/>
  <c r="F246" i="25"/>
  <c r="K250" i="25"/>
  <c r="L250" i="25" s="1"/>
  <c r="J250" i="25"/>
  <c r="H250" i="25"/>
  <c r="F250" i="25"/>
  <c r="K245" i="25"/>
  <c r="L245" i="25" s="1"/>
  <c r="J245" i="25"/>
  <c r="H245" i="25"/>
  <c r="F245" i="25"/>
  <c r="K223" i="25"/>
  <c r="L223" i="25" s="1"/>
  <c r="J223" i="25"/>
  <c r="H223" i="25"/>
  <c r="F223" i="25"/>
  <c r="K216" i="25"/>
  <c r="L216" i="25" s="1"/>
  <c r="J216" i="25"/>
  <c r="H216" i="25"/>
  <c r="F216" i="25"/>
  <c r="K410" i="25" l="1"/>
  <c r="L410" i="25" s="1"/>
  <c r="J410" i="25"/>
  <c r="H410" i="25"/>
  <c r="F410" i="25"/>
  <c r="K409" i="25"/>
  <c r="L409" i="25" s="1"/>
  <c r="J409" i="25"/>
  <c r="H409" i="25"/>
  <c r="F409" i="25"/>
  <c r="K408" i="25"/>
  <c r="L408" i="25" s="1"/>
  <c r="J408" i="25"/>
  <c r="H408" i="25"/>
  <c r="F408" i="25"/>
  <c r="K407" i="25"/>
  <c r="L407" i="25" s="1"/>
  <c r="J407" i="25"/>
  <c r="H407" i="25"/>
  <c r="F407" i="25"/>
  <c r="K406" i="25"/>
  <c r="L406" i="25" s="1"/>
  <c r="J406" i="25"/>
  <c r="H406" i="25"/>
  <c r="F406" i="25"/>
  <c r="K404" i="25"/>
  <c r="L404" i="25" s="1"/>
  <c r="J404" i="25"/>
  <c r="H404" i="25"/>
  <c r="F404" i="25"/>
  <c r="K403" i="25"/>
  <c r="L403" i="25" s="1"/>
  <c r="J403" i="25"/>
  <c r="H403" i="25"/>
  <c r="F403" i="25"/>
  <c r="K402" i="25"/>
  <c r="L402" i="25" s="1"/>
  <c r="J402" i="25"/>
  <c r="H402" i="25"/>
  <c r="F402" i="25"/>
  <c r="K401" i="25"/>
  <c r="L401" i="25" s="1"/>
  <c r="J401" i="25"/>
  <c r="H401" i="25"/>
  <c r="F401" i="25"/>
  <c r="K400" i="25"/>
  <c r="L400" i="25" s="1"/>
  <c r="J400" i="25"/>
  <c r="H400" i="25"/>
  <c r="F400" i="25"/>
  <c r="K399" i="25"/>
  <c r="L399" i="25" s="1"/>
  <c r="J399" i="25"/>
  <c r="H399" i="25"/>
  <c r="F399" i="25"/>
  <c r="K398" i="25"/>
  <c r="L398" i="25" s="1"/>
  <c r="J398" i="25"/>
  <c r="H398" i="25"/>
  <c r="F398" i="25"/>
  <c r="K397" i="25"/>
  <c r="L397" i="25" s="1"/>
  <c r="J397" i="25"/>
  <c r="H397" i="25"/>
  <c r="F397" i="25"/>
  <c r="K395" i="25"/>
  <c r="L395" i="25" s="1"/>
  <c r="J395" i="25"/>
  <c r="H395" i="25"/>
  <c r="F395" i="25"/>
  <c r="K394" i="25"/>
  <c r="L394" i="25" s="1"/>
  <c r="J394" i="25"/>
  <c r="H394" i="25"/>
  <c r="F394" i="25"/>
  <c r="K393" i="25"/>
  <c r="L393" i="25" s="1"/>
  <c r="J393" i="25"/>
  <c r="H393" i="25"/>
  <c r="F393" i="25"/>
  <c r="K392" i="25"/>
  <c r="L392" i="25" s="1"/>
  <c r="J392" i="25"/>
  <c r="H392" i="25"/>
  <c r="F392" i="25"/>
  <c r="K391" i="25"/>
  <c r="L391" i="25" s="1"/>
  <c r="J391" i="25"/>
  <c r="H391" i="25"/>
  <c r="F391" i="25"/>
  <c r="K390" i="25"/>
  <c r="L390" i="25" s="1"/>
  <c r="J390" i="25"/>
  <c r="H390" i="25"/>
  <c r="F390" i="25"/>
  <c r="K389" i="25"/>
  <c r="L389" i="25" s="1"/>
  <c r="J389" i="25"/>
  <c r="H389" i="25"/>
  <c r="F389" i="25"/>
  <c r="K387" i="25"/>
  <c r="L387" i="25" s="1"/>
  <c r="J387" i="25"/>
  <c r="H387" i="25"/>
  <c r="F387" i="25"/>
  <c r="K386" i="25"/>
  <c r="L386" i="25" s="1"/>
  <c r="J386" i="25"/>
  <c r="H386" i="25"/>
  <c r="F386" i="25"/>
  <c r="K385" i="25"/>
  <c r="L385" i="25" s="1"/>
  <c r="J385" i="25"/>
  <c r="H385" i="25"/>
  <c r="F385" i="25"/>
  <c r="K381" i="25"/>
  <c r="L381" i="25" s="1"/>
  <c r="J381" i="25"/>
  <c r="H381" i="25"/>
  <c r="F381" i="25"/>
  <c r="K375" i="25"/>
  <c r="L375" i="25" s="1"/>
  <c r="J375" i="25"/>
  <c r="H375" i="25"/>
  <c r="F375" i="25"/>
  <c r="K374" i="25"/>
  <c r="L374" i="25" s="1"/>
  <c r="J374" i="25"/>
  <c r="H374" i="25"/>
  <c r="F374" i="25"/>
  <c r="K373" i="25"/>
  <c r="L373" i="25" s="1"/>
  <c r="J373" i="25"/>
  <c r="H373" i="25"/>
  <c r="F373" i="25"/>
  <c r="K371" i="25"/>
  <c r="L371" i="25" s="1"/>
  <c r="J371" i="25"/>
  <c r="H371" i="25"/>
  <c r="F371" i="25"/>
  <c r="K368" i="25"/>
  <c r="L368" i="25" s="1"/>
  <c r="J368" i="25"/>
  <c r="H368" i="25"/>
  <c r="F368" i="25"/>
  <c r="K366" i="25"/>
  <c r="L366" i="25" s="1"/>
  <c r="J366" i="25"/>
  <c r="H366" i="25"/>
  <c r="F366" i="25"/>
  <c r="K365" i="25"/>
  <c r="L365" i="25" s="1"/>
  <c r="J365" i="25"/>
  <c r="H365" i="25"/>
  <c r="F365" i="25"/>
  <c r="K364" i="25"/>
  <c r="L364" i="25" s="1"/>
  <c r="J364" i="25"/>
  <c r="H364" i="25"/>
  <c r="F364" i="25"/>
  <c r="K363" i="25"/>
  <c r="L363" i="25" s="1"/>
  <c r="H363" i="25"/>
  <c r="F363" i="25"/>
  <c r="K362" i="25"/>
  <c r="K357" i="25"/>
  <c r="L357" i="25" s="1"/>
  <c r="J357" i="25"/>
  <c r="H357" i="25"/>
  <c r="F357" i="25"/>
  <c r="K355" i="25"/>
  <c r="L355" i="25" s="1"/>
  <c r="J355" i="25"/>
  <c r="H355" i="25"/>
  <c r="F355" i="25"/>
  <c r="K352" i="25"/>
  <c r="L352" i="25" s="1"/>
  <c r="J352" i="25"/>
  <c r="H352" i="25"/>
  <c r="F352" i="25"/>
  <c r="K351" i="25"/>
  <c r="L351" i="25" s="1"/>
  <c r="J351" i="25"/>
  <c r="H351" i="25"/>
  <c r="F351" i="25"/>
  <c r="K251" i="25"/>
  <c r="L251" i="25" s="1"/>
  <c r="J251" i="25"/>
  <c r="H251" i="25"/>
  <c r="F251" i="25"/>
  <c r="K244" i="25"/>
  <c r="L244" i="25" s="1"/>
  <c r="J244" i="25"/>
  <c r="H244" i="25"/>
  <c r="F244" i="25"/>
  <c r="K243" i="25"/>
  <c r="L243" i="25" s="1"/>
  <c r="J243" i="25"/>
  <c r="H243" i="25"/>
  <c r="F243" i="25"/>
  <c r="K241" i="25"/>
  <c r="L241" i="25" s="1"/>
  <c r="J241" i="25"/>
  <c r="H241" i="25"/>
  <c r="F241" i="25"/>
  <c r="K237" i="25"/>
  <c r="L237" i="25" s="1"/>
  <c r="J237" i="25"/>
  <c r="H237" i="25"/>
  <c r="F237" i="25"/>
  <c r="K236" i="25"/>
  <c r="L236" i="25" s="1"/>
  <c r="J236" i="25"/>
  <c r="H236" i="25"/>
  <c r="F236" i="25"/>
  <c r="K235" i="25"/>
  <c r="L235" i="25" s="1"/>
  <c r="J235" i="25"/>
  <c r="H235" i="25"/>
  <c r="F235" i="25"/>
  <c r="K234" i="25"/>
  <c r="L234" i="25" s="1"/>
  <c r="J234" i="25"/>
  <c r="H234" i="25"/>
  <c r="F234" i="25"/>
  <c r="K233" i="25"/>
  <c r="L233" i="25" s="1"/>
  <c r="J233" i="25"/>
  <c r="H233" i="25"/>
  <c r="F233" i="25"/>
  <c r="K231" i="25"/>
  <c r="L231" i="25" s="1"/>
  <c r="J231" i="25"/>
  <c r="H231" i="25"/>
  <c r="F231" i="25"/>
  <c r="K230" i="25"/>
  <c r="L230" i="25" s="1"/>
  <c r="J230" i="25"/>
  <c r="H230" i="25"/>
  <c r="F230" i="25"/>
  <c r="K229" i="25"/>
  <c r="L229" i="25" s="1"/>
  <c r="J229" i="25"/>
  <c r="H229" i="25"/>
  <c r="F229" i="25"/>
  <c r="K227" i="25"/>
  <c r="L227" i="25" s="1"/>
  <c r="J227" i="25"/>
  <c r="H227" i="25"/>
  <c r="F227" i="25"/>
  <c r="K226" i="25"/>
  <c r="L226" i="25" s="1"/>
  <c r="J226" i="25"/>
  <c r="H226" i="25"/>
  <c r="F226" i="25"/>
  <c r="K224" i="25"/>
  <c r="L224" i="25" s="1"/>
  <c r="J224" i="25"/>
  <c r="H224" i="25"/>
  <c r="F224" i="25"/>
  <c r="K222" i="25"/>
  <c r="L222" i="25" s="1"/>
  <c r="J222" i="25"/>
  <c r="H222" i="25"/>
  <c r="F222" i="25"/>
  <c r="K221" i="25"/>
  <c r="L221" i="25" s="1"/>
  <c r="J221" i="25"/>
  <c r="H221" i="25"/>
  <c r="F221" i="25"/>
  <c r="K220" i="25"/>
  <c r="L220" i="25" s="1"/>
  <c r="J220" i="25"/>
  <c r="H220" i="25"/>
  <c r="F220" i="25"/>
  <c r="K219" i="25"/>
  <c r="L219" i="25" s="1"/>
  <c r="J219" i="25"/>
  <c r="H219" i="25"/>
  <c r="F219" i="25"/>
  <c r="K218" i="25"/>
  <c r="L218" i="25" s="1"/>
  <c r="J218" i="25"/>
  <c r="H218" i="25"/>
  <c r="F218" i="25"/>
  <c r="K217" i="25"/>
  <c r="L217" i="25" s="1"/>
  <c r="J217" i="25"/>
  <c r="H217" i="25"/>
  <c r="F217" i="25"/>
  <c r="K215" i="25"/>
  <c r="L215" i="25" s="1"/>
  <c r="J215" i="25"/>
  <c r="H215" i="25"/>
  <c r="F215" i="25"/>
  <c r="K213" i="25"/>
  <c r="L213" i="25" s="1"/>
  <c r="J213" i="25"/>
  <c r="H213" i="25"/>
  <c r="F213" i="25"/>
  <c r="K212" i="25"/>
  <c r="L212" i="25" s="1"/>
  <c r="J212" i="25"/>
  <c r="H212" i="25"/>
  <c r="F212" i="25"/>
  <c r="K211" i="25"/>
  <c r="L211" i="25" s="1"/>
  <c r="J211" i="25"/>
  <c r="H211" i="25"/>
  <c r="F211" i="25"/>
  <c r="K210" i="25"/>
  <c r="L210" i="25" s="1"/>
  <c r="J210" i="25"/>
  <c r="H210" i="25"/>
  <c r="F210" i="25"/>
  <c r="K209" i="25"/>
  <c r="L209" i="25" s="1"/>
  <c r="J209" i="25"/>
  <c r="H209" i="25"/>
  <c r="F209" i="25"/>
  <c r="K208" i="25"/>
  <c r="L208" i="25" s="1"/>
  <c r="J208" i="25"/>
  <c r="H208" i="25"/>
  <c r="F208" i="25"/>
  <c r="K207" i="25"/>
  <c r="F362" i="25" l="1"/>
  <c r="L362" i="25"/>
  <c r="H362" i="25"/>
  <c r="F207" i="25"/>
  <c r="L207" i="25"/>
  <c r="H207" i="25"/>
  <c r="K187" i="25"/>
  <c r="L187" i="25" s="1"/>
  <c r="J187" i="25"/>
  <c r="H187" i="25"/>
  <c r="F187" i="25"/>
  <c r="K196" i="25"/>
  <c r="L196" i="25" s="1"/>
  <c r="J196" i="25"/>
  <c r="H196" i="25"/>
  <c r="F196" i="25"/>
  <c r="K183" i="25"/>
  <c r="L183" i="25" s="1"/>
  <c r="J183" i="25"/>
  <c r="H183" i="25"/>
  <c r="F183" i="25"/>
  <c r="K202" i="25"/>
  <c r="L202" i="25" s="1"/>
  <c r="J202" i="25"/>
  <c r="H202" i="25"/>
  <c r="F202" i="25"/>
  <c r="K201" i="25"/>
  <c r="L201" i="25" s="1"/>
  <c r="J201" i="25"/>
  <c r="H201" i="25"/>
  <c r="F201" i="25"/>
  <c r="K200" i="25"/>
  <c r="L200" i="25" s="1"/>
  <c r="J200" i="25"/>
  <c r="H200" i="25"/>
  <c r="F200" i="25"/>
  <c r="K199" i="25"/>
  <c r="L199" i="25" s="1"/>
  <c r="J199" i="25"/>
  <c r="H199" i="25"/>
  <c r="F199" i="25"/>
  <c r="K198" i="25"/>
  <c r="L198" i="25" s="1"/>
  <c r="J198" i="25"/>
  <c r="H198" i="25"/>
  <c r="F198" i="25"/>
  <c r="K195" i="25"/>
  <c r="L195" i="25" s="1"/>
  <c r="J195" i="25"/>
  <c r="H195" i="25"/>
  <c r="F195" i="25"/>
  <c r="K194" i="25"/>
  <c r="L194" i="25" s="1"/>
  <c r="J194" i="25"/>
  <c r="H194" i="25"/>
  <c r="F194" i="25"/>
  <c r="K193" i="25"/>
  <c r="L193" i="25" s="1"/>
  <c r="J193" i="25"/>
  <c r="H193" i="25"/>
  <c r="F193" i="25"/>
  <c r="K192" i="25"/>
  <c r="L192" i="25" s="1"/>
  <c r="J192" i="25"/>
  <c r="H192" i="25"/>
  <c r="F192" i="25"/>
  <c r="K191" i="25"/>
  <c r="L191" i="25" s="1"/>
  <c r="J191" i="25"/>
  <c r="H191" i="25"/>
  <c r="F191" i="25"/>
  <c r="K190" i="25"/>
  <c r="L190" i="25" s="1"/>
  <c r="J190" i="25"/>
  <c r="H190" i="25"/>
  <c r="F190" i="25"/>
  <c r="K189" i="25"/>
  <c r="L189" i="25" s="1"/>
  <c r="J189" i="25"/>
  <c r="H189" i="25"/>
  <c r="F189" i="25"/>
  <c r="K186" i="25"/>
  <c r="L186" i="25" s="1"/>
  <c r="J186" i="25"/>
  <c r="H186" i="25"/>
  <c r="F186" i="25"/>
  <c r="K185" i="25"/>
  <c r="L185" i="25" s="1"/>
  <c r="J185" i="25"/>
  <c r="H185" i="25"/>
  <c r="F185" i="25"/>
  <c r="K184" i="25"/>
  <c r="L184" i="25" s="1"/>
  <c r="J184" i="25"/>
  <c r="H184" i="25"/>
  <c r="F184" i="25"/>
  <c r="K182" i="25"/>
  <c r="L182" i="25" s="1"/>
  <c r="J182" i="25"/>
  <c r="H182" i="25"/>
  <c r="F182" i="25"/>
  <c r="K181" i="25"/>
  <c r="L181" i="25" s="1"/>
  <c r="J181" i="25"/>
  <c r="H181" i="25"/>
  <c r="F181" i="25"/>
  <c r="K180" i="25"/>
  <c r="L180" i="25" s="1"/>
  <c r="J180" i="25"/>
  <c r="H180" i="25"/>
  <c r="F180" i="25"/>
  <c r="K179" i="25"/>
  <c r="L179" i="25" s="1"/>
  <c r="J179" i="25"/>
  <c r="H179" i="25"/>
  <c r="F179" i="25"/>
  <c r="K178" i="25"/>
  <c r="L178" i="25" s="1"/>
  <c r="J178" i="25"/>
  <c r="H178" i="25"/>
  <c r="F178" i="25"/>
  <c r="K177" i="25"/>
  <c r="L177" i="25" s="1"/>
  <c r="J177" i="25"/>
  <c r="H177" i="25"/>
  <c r="F177" i="25"/>
  <c r="K176" i="25"/>
  <c r="L176" i="25" s="1"/>
  <c r="J176" i="25"/>
  <c r="H176" i="25"/>
  <c r="F176" i="25"/>
  <c r="K14" i="25"/>
  <c r="L14" i="25" s="1"/>
  <c r="J14" i="25"/>
  <c r="H14" i="25"/>
  <c r="F14" i="25"/>
  <c r="K172" i="25"/>
  <c r="L172" i="25" s="1"/>
  <c r="J172" i="25"/>
  <c r="H172" i="25"/>
  <c r="F172" i="25"/>
  <c r="K164" i="25"/>
  <c r="L164" i="25" s="1"/>
  <c r="J164" i="25"/>
  <c r="H164" i="25"/>
  <c r="F164" i="25"/>
  <c r="K34" i="25"/>
  <c r="L34" i="25" s="1"/>
  <c r="J34" i="25"/>
  <c r="H34" i="25"/>
  <c r="F34" i="25"/>
  <c r="F166" i="25"/>
  <c r="H166" i="25"/>
  <c r="J166" i="25"/>
  <c r="K166" i="25"/>
  <c r="L166" i="25" s="1"/>
  <c r="K167" i="25"/>
  <c r="L167" i="25" s="1"/>
  <c r="J167" i="25"/>
  <c r="H167" i="25"/>
  <c r="F167" i="25"/>
  <c r="K35" i="25"/>
  <c r="L35" i="25" s="1"/>
  <c r="J35" i="25"/>
  <c r="H35" i="25"/>
  <c r="F35" i="25"/>
  <c r="K29" i="25"/>
  <c r="L29" i="25" s="1"/>
  <c r="J29" i="25"/>
  <c r="H29" i="25"/>
  <c r="F29" i="25"/>
  <c r="K28" i="25"/>
  <c r="L28" i="25" s="1"/>
  <c r="J28" i="25"/>
  <c r="H28" i="25"/>
  <c r="F28" i="25"/>
  <c r="K27" i="25"/>
  <c r="L27" i="25" s="1"/>
  <c r="J27" i="25"/>
  <c r="H27" i="25"/>
  <c r="F27" i="25"/>
  <c r="K36" i="25"/>
  <c r="L36" i="25" s="1"/>
  <c r="J36" i="25"/>
  <c r="H36" i="25"/>
  <c r="F36" i="25"/>
  <c r="K31" i="25"/>
  <c r="L31" i="25" s="1"/>
  <c r="J31" i="25"/>
  <c r="H31" i="25"/>
  <c r="F31" i="25"/>
  <c r="K165" i="25"/>
  <c r="L165" i="25" s="1"/>
  <c r="H165" i="25"/>
  <c r="K137" i="25"/>
  <c r="L137" i="25" s="1"/>
  <c r="J137" i="25"/>
  <c r="H137" i="25"/>
  <c r="K136" i="25"/>
  <c r="L136" i="25" s="1"/>
  <c r="J136" i="25"/>
  <c r="H136" i="25"/>
  <c r="K135" i="25"/>
  <c r="L135" i="25" s="1"/>
  <c r="J135" i="25"/>
  <c r="H135" i="25"/>
  <c r="K134" i="25"/>
  <c r="L134" i="25" s="1"/>
  <c r="J134" i="25"/>
  <c r="H134" i="25"/>
  <c r="K133" i="25"/>
  <c r="L133" i="25" s="1"/>
  <c r="J133" i="25"/>
  <c r="H133" i="25"/>
  <c r="K132" i="25"/>
  <c r="L132" i="25" s="1"/>
  <c r="J132" i="25"/>
  <c r="H132" i="25"/>
  <c r="K131" i="25"/>
  <c r="L131" i="25" s="1"/>
  <c r="J131" i="25"/>
  <c r="H131" i="25"/>
  <c r="K130" i="25"/>
  <c r="L130" i="25" s="1"/>
  <c r="J130" i="25"/>
  <c r="H130" i="25"/>
  <c r="K129" i="25"/>
  <c r="L129" i="25" s="1"/>
  <c r="J129" i="25"/>
  <c r="H129" i="25"/>
  <c r="K128" i="25"/>
  <c r="L128" i="25" s="1"/>
  <c r="J128" i="25"/>
  <c r="H128" i="25"/>
  <c r="K127" i="25"/>
  <c r="L127" i="25" s="1"/>
  <c r="J127" i="25"/>
  <c r="H127" i="25"/>
  <c r="K126" i="25"/>
  <c r="L126" i="25" s="1"/>
  <c r="J126" i="25"/>
  <c r="H126" i="25"/>
  <c r="K125" i="25"/>
  <c r="L125" i="25" s="1"/>
  <c r="J125" i="25"/>
  <c r="H125" i="25"/>
  <c r="K124" i="25"/>
  <c r="L124" i="25" s="1"/>
  <c r="J124" i="25"/>
  <c r="H124" i="25"/>
  <c r="K123" i="25"/>
  <c r="L123" i="25" s="1"/>
  <c r="J123" i="25"/>
  <c r="H123" i="25"/>
  <c r="K122" i="25"/>
  <c r="L122" i="25" s="1"/>
  <c r="J122" i="25"/>
  <c r="H122" i="25"/>
  <c r="K121" i="25"/>
  <c r="L121" i="25" s="1"/>
  <c r="J121" i="25"/>
  <c r="H121" i="25"/>
  <c r="K120" i="25"/>
  <c r="L120" i="25" s="1"/>
  <c r="J120" i="25"/>
  <c r="H120" i="25"/>
  <c r="K119" i="25"/>
  <c r="L119" i="25" s="1"/>
  <c r="J119" i="25"/>
  <c r="H119" i="25"/>
  <c r="K118" i="25"/>
  <c r="L118" i="25" s="1"/>
  <c r="J118" i="25"/>
  <c r="H118" i="25"/>
  <c r="K117" i="25"/>
  <c r="L117" i="25" s="1"/>
  <c r="J117" i="25"/>
  <c r="H117" i="25"/>
  <c r="K116" i="25"/>
  <c r="L116" i="25" s="1"/>
  <c r="J116" i="25"/>
  <c r="H116" i="25"/>
  <c r="K115" i="25"/>
  <c r="L115" i="25" s="1"/>
  <c r="J115" i="25"/>
  <c r="H115" i="25"/>
  <c r="K114" i="25"/>
  <c r="L114" i="25" s="1"/>
  <c r="J114" i="25"/>
  <c r="H114" i="25"/>
  <c r="K113" i="25"/>
  <c r="L113" i="25" s="1"/>
  <c r="J113" i="25"/>
  <c r="H113" i="25"/>
  <c r="K112" i="25"/>
  <c r="L112" i="25" s="1"/>
  <c r="J112" i="25"/>
  <c r="H112" i="25"/>
  <c r="K111" i="25"/>
  <c r="L111" i="25" s="1"/>
  <c r="J111" i="25"/>
  <c r="H111" i="25"/>
  <c r="K110" i="25"/>
  <c r="L110" i="25" s="1"/>
  <c r="J110" i="25"/>
  <c r="H110" i="25"/>
  <c r="F137" i="25"/>
  <c r="F136" i="25"/>
  <c r="F135" i="25"/>
  <c r="F134" i="25"/>
  <c r="F133" i="25"/>
  <c r="F132" i="25"/>
  <c r="F131" i="25"/>
  <c r="F130" i="25"/>
  <c r="F129" i="25"/>
  <c r="F128" i="25"/>
  <c r="F127" i="25"/>
  <c r="F126" i="25"/>
  <c r="F125" i="25"/>
  <c r="F124" i="25"/>
  <c r="F123" i="25"/>
  <c r="F122" i="25"/>
  <c r="F121" i="25"/>
  <c r="F120" i="25"/>
  <c r="F119" i="25"/>
  <c r="F118" i="25"/>
  <c r="F117" i="25"/>
  <c r="F116" i="25"/>
  <c r="F115" i="25"/>
  <c r="F114" i="25"/>
  <c r="F113" i="25"/>
  <c r="F112" i="25"/>
  <c r="F111" i="25"/>
  <c r="F110" i="25"/>
  <c r="K108" i="25"/>
  <c r="L108" i="25" s="1"/>
  <c r="J108" i="25"/>
  <c r="H108" i="25"/>
  <c r="K107" i="25"/>
  <c r="L107" i="25" s="1"/>
  <c r="J107" i="25"/>
  <c r="H107" i="25"/>
  <c r="K106" i="25"/>
  <c r="L106" i="25" s="1"/>
  <c r="J106" i="25"/>
  <c r="H106" i="25"/>
  <c r="K105" i="25"/>
  <c r="L105" i="25" s="1"/>
  <c r="J105" i="25"/>
  <c r="H105" i="25"/>
  <c r="K104" i="25"/>
  <c r="L104" i="25" s="1"/>
  <c r="J104" i="25"/>
  <c r="H104" i="25"/>
  <c r="K103" i="25"/>
  <c r="L103" i="25" s="1"/>
  <c r="J103" i="25"/>
  <c r="H103" i="25"/>
  <c r="K102" i="25"/>
  <c r="L102" i="25" s="1"/>
  <c r="J102" i="25"/>
  <c r="H102" i="25"/>
  <c r="K101" i="25"/>
  <c r="L101" i="25" s="1"/>
  <c r="J101" i="25"/>
  <c r="H101" i="25"/>
  <c r="K100" i="25"/>
  <c r="L100" i="25" s="1"/>
  <c r="J100" i="25"/>
  <c r="H100" i="25"/>
  <c r="K99" i="25"/>
  <c r="L99" i="25" s="1"/>
  <c r="J99" i="25"/>
  <c r="H99" i="25"/>
  <c r="K98" i="25"/>
  <c r="L98" i="25" s="1"/>
  <c r="J98" i="25"/>
  <c r="H98" i="25"/>
  <c r="K97" i="25"/>
  <c r="L97" i="25" s="1"/>
  <c r="J97" i="25"/>
  <c r="H97" i="25"/>
  <c r="K96" i="25"/>
  <c r="L96" i="25" s="1"/>
  <c r="J96" i="25"/>
  <c r="H96" i="25"/>
  <c r="K95" i="25"/>
  <c r="L95" i="25" s="1"/>
  <c r="J95" i="25"/>
  <c r="H95" i="25"/>
  <c r="K94" i="25"/>
  <c r="L94" i="25" s="1"/>
  <c r="J94" i="25"/>
  <c r="H94" i="25"/>
  <c r="K93" i="25"/>
  <c r="L93" i="25" s="1"/>
  <c r="J93" i="25"/>
  <c r="H93" i="25"/>
  <c r="K92" i="25"/>
  <c r="L92" i="25" s="1"/>
  <c r="J92" i="25"/>
  <c r="H92" i="25"/>
  <c r="K91" i="25"/>
  <c r="L91" i="25" s="1"/>
  <c r="J91" i="25"/>
  <c r="H91" i="25"/>
  <c r="K90" i="25"/>
  <c r="L90" i="25" s="1"/>
  <c r="J90" i="25"/>
  <c r="H90" i="25"/>
  <c r="K89" i="25"/>
  <c r="L89" i="25" s="1"/>
  <c r="J89" i="25"/>
  <c r="H89" i="25"/>
  <c r="K88" i="25"/>
  <c r="L88" i="25" s="1"/>
  <c r="J88" i="25"/>
  <c r="H88" i="25"/>
  <c r="K87" i="25"/>
  <c r="L87" i="25" s="1"/>
  <c r="J87" i="25"/>
  <c r="H87" i="25"/>
  <c r="K86" i="25"/>
  <c r="L86" i="25" s="1"/>
  <c r="J86" i="25"/>
  <c r="H86" i="25"/>
  <c r="K85" i="25"/>
  <c r="L85" i="25" s="1"/>
  <c r="J85" i="25"/>
  <c r="H85" i="25"/>
  <c r="K84" i="25"/>
  <c r="L84" i="25" s="1"/>
  <c r="J84" i="25"/>
  <c r="H84" i="25"/>
  <c r="K83" i="25"/>
  <c r="L83" i="25" s="1"/>
  <c r="J83" i="25"/>
  <c r="H83" i="25"/>
  <c r="K82" i="25"/>
  <c r="L82" i="25" s="1"/>
  <c r="J82" i="25"/>
  <c r="H82" i="25"/>
  <c r="K81" i="25"/>
  <c r="L81" i="25" s="1"/>
  <c r="J81" i="25"/>
  <c r="H81" i="25"/>
  <c r="K80" i="25"/>
  <c r="L80" i="25" s="1"/>
  <c r="J80" i="25"/>
  <c r="H80" i="25"/>
  <c r="K79" i="25"/>
  <c r="L79" i="25" s="1"/>
  <c r="J79" i="25"/>
  <c r="H79" i="25"/>
  <c r="K78" i="25"/>
  <c r="L78" i="25" s="1"/>
  <c r="J78" i="25"/>
  <c r="H78" i="25"/>
  <c r="K77" i="25"/>
  <c r="L77" i="25" s="1"/>
  <c r="J77" i="25"/>
  <c r="H77" i="25"/>
  <c r="K76" i="25"/>
  <c r="L76" i="25" s="1"/>
  <c r="J76" i="25"/>
  <c r="H76" i="25"/>
  <c r="K75" i="25"/>
  <c r="L75" i="25" s="1"/>
  <c r="J75" i="25"/>
  <c r="H75" i="25"/>
  <c r="K74" i="25"/>
  <c r="L74" i="25" s="1"/>
  <c r="J74" i="25"/>
  <c r="H74" i="25"/>
  <c r="K73" i="25"/>
  <c r="L73" i="25" s="1"/>
  <c r="J73" i="25"/>
  <c r="H73" i="25"/>
  <c r="K72" i="25"/>
  <c r="L72" i="25" s="1"/>
  <c r="J72" i="25"/>
  <c r="H72" i="25"/>
  <c r="K71" i="25"/>
  <c r="L71" i="25" s="1"/>
  <c r="J71" i="25"/>
  <c r="H71" i="25"/>
  <c r="K70" i="25"/>
  <c r="L70" i="25" s="1"/>
  <c r="J70" i="25"/>
  <c r="H70" i="25"/>
  <c r="K69" i="25"/>
  <c r="L69" i="25" s="1"/>
  <c r="J69" i="25"/>
  <c r="H69" i="25"/>
  <c r="K68" i="25"/>
  <c r="L68" i="25" s="1"/>
  <c r="J68" i="25"/>
  <c r="H68" i="25"/>
  <c r="K67" i="25"/>
  <c r="L67" i="25" s="1"/>
  <c r="J67" i="25"/>
  <c r="H67" i="25"/>
  <c r="K66" i="25"/>
  <c r="L66" i="25" s="1"/>
  <c r="J66" i="25"/>
  <c r="H66" i="25"/>
  <c r="K65" i="25"/>
  <c r="L65" i="25" s="1"/>
  <c r="J65" i="25"/>
  <c r="H65" i="25"/>
  <c r="K64" i="25"/>
  <c r="L64" i="25" s="1"/>
  <c r="J64" i="25"/>
  <c r="H64" i="25"/>
  <c r="K63" i="25"/>
  <c r="L63" i="25" s="1"/>
  <c r="J63" i="25"/>
  <c r="H63" i="25"/>
  <c r="K62" i="25"/>
  <c r="L62" i="25" s="1"/>
  <c r="J62" i="25"/>
  <c r="H62" i="25"/>
  <c r="K61" i="25"/>
  <c r="L61" i="25" s="1"/>
  <c r="J61" i="25"/>
  <c r="H61" i="25"/>
  <c r="K60" i="25"/>
  <c r="L60" i="25" s="1"/>
  <c r="J60" i="25"/>
  <c r="H60" i="25"/>
  <c r="K59" i="25"/>
  <c r="L59" i="25" s="1"/>
  <c r="J59" i="25"/>
  <c r="H59" i="25"/>
  <c r="K58" i="25"/>
  <c r="L58" i="25" s="1"/>
  <c r="J58" i="25"/>
  <c r="H58" i="25"/>
  <c r="K57" i="25"/>
  <c r="L57" i="25" s="1"/>
  <c r="J57" i="25"/>
  <c r="H57" i="25"/>
  <c r="K56" i="25"/>
  <c r="L56" i="25" s="1"/>
  <c r="J56" i="25"/>
  <c r="H56" i="25"/>
  <c r="K55" i="25"/>
  <c r="L55" i="25" s="1"/>
  <c r="J55" i="25"/>
  <c r="H55" i="25"/>
  <c r="F108" i="25"/>
  <c r="F107" i="25"/>
  <c r="F106" i="25"/>
  <c r="F105" i="25"/>
  <c r="F104" i="25"/>
  <c r="F103" i="25"/>
  <c r="F102" i="25"/>
  <c r="F101" i="25"/>
  <c r="F100" i="25"/>
  <c r="F99" i="25"/>
  <c r="F98" i="25"/>
  <c r="F97" i="25"/>
  <c r="F96" i="25"/>
  <c r="F95" i="25"/>
  <c r="F94" i="25"/>
  <c r="F93" i="25"/>
  <c r="F92" i="25"/>
  <c r="F91" i="25"/>
  <c r="F90" i="25"/>
  <c r="F89" i="25"/>
  <c r="F88" i="25"/>
  <c r="F87" i="25"/>
  <c r="F86" i="25"/>
  <c r="F85" i="25"/>
  <c r="F84" i="25"/>
  <c r="F83" i="25"/>
  <c r="F82" i="25"/>
  <c r="F81" i="25"/>
  <c r="F80" i="25"/>
  <c r="F79" i="25"/>
  <c r="F78" i="25"/>
  <c r="F77" i="25"/>
  <c r="F76" i="25"/>
  <c r="F75" i="25"/>
  <c r="F74" i="25"/>
  <c r="F73" i="25"/>
  <c r="F72" i="25"/>
  <c r="F71" i="25"/>
  <c r="F70" i="25"/>
  <c r="F69" i="25"/>
  <c r="F68" i="25"/>
  <c r="F67" i="25"/>
  <c r="F66" i="25"/>
  <c r="F65" i="25"/>
  <c r="F64" i="25"/>
  <c r="F63" i="25"/>
  <c r="F62" i="25"/>
  <c r="F61" i="25"/>
  <c r="F60" i="25"/>
  <c r="F59" i="25"/>
  <c r="F58" i="25"/>
  <c r="F57" i="25"/>
  <c r="F56" i="25"/>
  <c r="F55" i="25"/>
  <c r="K53" i="25"/>
  <c r="L53" i="25" s="1"/>
  <c r="J53" i="25"/>
  <c r="H53" i="25"/>
  <c r="K52" i="25"/>
  <c r="L52" i="25" s="1"/>
  <c r="J52" i="25"/>
  <c r="H52" i="25"/>
  <c r="K51" i="25"/>
  <c r="L51" i="25" s="1"/>
  <c r="J51" i="25"/>
  <c r="H51" i="25"/>
  <c r="K50" i="25"/>
  <c r="L50" i="25" s="1"/>
  <c r="J50" i="25"/>
  <c r="H50" i="25"/>
  <c r="K49" i="25"/>
  <c r="L49" i="25" s="1"/>
  <c r="J49" i="25"/>
  <c r="H49" i="25"/>
  <c r="F53" i="25"/>
  <c r="F52" i="25"/>
  <c r="F51" i="25"/>
  <c r="F50" i="25"/>
  <c r="F49" i="25"/>
  <c r="K349" i="25"/>
  <c r="L349" i="25" s="1"/>
  <c r="J349" i="25"/>
  <c r="H349" i="25"/>
  <c r="F349" i="25"/>
  <c r="K348" i="25"/>
  <c r="L348" i="25" s="1"/>
  <c r="J348" i="25"/>
  <c r="H348" i="25"/>
  <c r="F348" i="25"/>
  <c r="K347" i="25"/>
  <c r="L347" i="25" s="1"/>
  <c r="J347" i="25"/>
  <c r="H347" i="25"/>
  <c r="F347" i="25"/>
  <c r="K346" i="25"/>
  <c r="L346" i="25" s="1"/>
  <c r="J346" i="25"/>
  <c r="H346" i="25"/>
  <c r="F346" i="25"/>
  <c r="K345" i="25"/>
  <c r="L345" i="25" s="1"/>
  <c r="J345" i="25"/>
  <c r="H345" i="25"/>
  <c r="F345" i="25"/>
  <c r="K344" i="25"/>
  <c r="L344" i="25" s="1"/>
  <c r="J344" i="25"/>
  <c r="H344" i="25"/>
  <c r="F344" i="25"/>
  <c r="K343" i="25"/>
  <c r="L343" i="25" s="1"/>
  <c r="J343" i="25"/>
  <c r="H343" i="25"/>
  <c r="F343" i="25"/>
  <c r="K342" i="25"/>
  <c r="L342" i="25" s="1"/>
  <c r="J342" i="25"/>
  <c r="H342" i="25"/>
  <c r="F342" i="25"/>
  <c r="K341" i="25"/>
  <c r="L341" i="25" s="1"/>
  <c r="J341" i="25"/>
  <c r="H341" i="25"/>
  <c r="F341" i="25"/>
  <c r="K340" i="25"/>
  <c r="L340" i="25" s="1"/>
  <c r="J340" i="25"/>
  <c r="H340" i="25"/>
  <c r="F340" i="25"/>
  <c r="K339" i="25"/>
  <c r="L339" i="25" s="1"/>
  <c r="J339" i="25"/>
  <c r="H339" i="25"/>
  <c r="F339" i="25"/>
  <c r="K338" i="25"/>
  <c r="L338" i="25" s="1"/>
  <c r="J338" i="25"/>
  <c r="H338" i="25"/>
  <c r="F338" i="25"/>
  <c r="K337" i="25"/>
  <c r="L337" i="25" s="1"/>
  <c r="J337" i="25"/>
  <c r="H337" i="25"/>
  <c r="F337" i="25"/>
  <c r="K336" i="25"/>
  <c r="L336" i="25" s="1"/>
  <c r="J336" i="25"/>
  <c r="H336" i="25"/>
  <c r="F336" i="25"/>
  <c r="K335" i="25"/>
  <c r="L335" i="25" s="1"/>
  <c r="J335" i="25"/>
  <c r="H335" i="25"/>
  <c r="F335" i="25"/>
  <c r="K334" i="25"/>
  <c r="L334" i="25" s="1"/>
  <c r="J334" i="25"/>
  <c r="H334" i="25"/>
  <c r="F334" i="25"/>
  <c r="K333" i="25"/>
  <c r="L333" i="25" s="1"/>
  <c r="J333" i="25"/>
  <c r="H333" i="25"/>
  <c r="F333" i="25"/>
  <c r="K332" i="25"/>
  <c r="L332" i="25" s="1"/>
  <c r="J332" i="25"/>
  <c r="H332" i="25"/>
  <c r="F332" i="25"/>
  <c r="K331" i="25"/>
  <c r="L331" i="25" s="1"/>
  <c r="J331" i="25"/>
  <c r="H331" i="25"/>
  <c r="F331" i="25"/>
  <c r="K330" i="25"/>
  <c r="L330" i="25" s="1"/>
  <c r="J330" i="25"/>
  <c r="H330" i="25"/>
  <c r="F330" i="25"/>
  <c r="K329" i="25"/>
  <c r="L329" i="25" s="1"/>
  <c r="J329" i="25"/>
  <c r="H329" i="25"/>
  <c r="F329" i="25"/>
  <c r="K328" i="25"/>
  <c r="L328" i="25" s="1"/>
  <c r="J328" i="25"/>
  <c r="H328" i="25"/>
  <c r="F328" i="25"/>
  <c r="K327" i="25"/>
  <c r="L327" i="25" s="1"/>
  <c r="J327" i="25"/>
  <c r="H327" i="25"/>
  <c r="F327" i="25"/>
  <c r="K326" i="25"/>
  <c r="L326" i="25" s="1"/>
  <c r="J326" i="25"/>
  <c r="H326" i="25"/>
  <c r="F326" i="25"/>
  <c r="K325" i="25"/>
  <c r="L325" i="25" s="1"/>
  <c r="J325" i="25"/>
  <c r="H325" i="25"/>
  <c r="F325" i="25"/>
  <c r="K323" i="25"/>
  <c r="L323" i="25" s="1"/>
  <c r="J323" i="25"/>
  <c r="H323" i="25"/>
  <c r="F323" i="25"/>
  <c r="K322" i="25"/>
  <c r="L322" i="25" s="1"/>
  <c r="J322" i="25"/>
  <c r="H322" i="25"/>
  <c r="F322" i="25"/>
  <c r="K321" i="25"/>
  <c r="L321" i="25" s="1"/>
  <c r="J321" i="25"/>
  <c r="H321" i="25"/>
  <c r="F321" i="25"/>
  <c r="K320" i="25"/>
  <c r="L320" i="25" s="1"/>
  <c r="J320" i="25"/>
  <c r="H320" i="25"/>
  <c r="F320" i="25"/>
  <c r="K319" i="25"/>
  <c r="L319" i="25" s="1"/>
  <c r="J319" i="25"/>
  <c r="H319" i="25"/>
  <c r="F319" i="25"/>
  <c r="K318" i="25"/>
  <c r="L318" i="25" s="1"/>
  <c r="J318" i="25"/>
  <c r="H318" i="25"/>
  <c r="F318" i="25"/>
  <c r="K317" i="25"/>
  <c r="L317" i="25" s="1"/>
  <c r="J317" i="25"/>
  <c r="H317" i="25"/>
  <c r="F317" i="25"/>
  <c r="K316" i="25"/>
  <c r="L316" i="25" s="1"/>
  <c r="J316" i="25"/>
  <c r="H316" i="25"/>
  <c r="F316" i="25"/>
  <c r="K315" i="25"/>
  <c r="L315" i="25" s="1"/>
  <c r="J315" i="25"/>
  <c r="H315" i="25"/>
  <c r="F315" i="25"/>
  <c r="K314" i="25"/>
  <c r="L314" i="25" s="1"/>
  <c r="J314" i="25"/>
  <c r="H314" i="25"/>
  <c r="F314" i="25"/>
  <c r="K313" i="25"/>
  <c r="L313" i="25" s="1"/>
  <c r="J313" i="25"/>
  <c r="H313" i="25"/>
  <c r="F313" i="25"/>
  <c r="K312" i="25"/>
  <c r="L312" i="25" s="1"/>
  <c r="J312" i="25"/>
  <c r="H312" i="25"/>
  <c r="F312" i="25"/>
  <c r="K311" i="25"/>
  <c r="L311" i="25" s="1"/>
  <c r="J311" i="25"/>
  <c r="H311" i="25"/>
  <c r="F311" i="25"/>
  <c r="K310" i="25"/>
  <c r="L310" i="25" s="1"/>
  <c r="J310" i="25"/>
  <c r="H310" i="25"/>
  <c r="F310" i="25"/>
  <c r="K309" i="25"/>
  <c r="L309" i="25" s="1"/>
  <c r="J309" i="25"/>
  <c r="H309" i="25"/>
  <c r="F309" i="25"/>
  <c r="K308" i="25"/>
  <c r="L308" i="25" s="1"/>
  <c r="J308" i="25"/>
  <c r="H308" i="25"/>
  <c r="F308" i="25"/>
  <c r="K307" i="25"/>
  <c r="L307" i="25" s="1"/>
  <c r="J307" i="25"/>
  <c r="H307" i="25"/>
  <c r="F307" i="25"/>
  <c r="K306" i="25"/>
  <c r="L306" i="25" s="1"/>
  <c r="J306" i="25"/>
  <c r="H306" i="25"/>
  <c r="F306" i="25"/>
  <c r="K305" i="25"/>
  <c r="L305" i="25" s="1"/>
  <c r="J305" i="25"/>
  <c r="H305" i="25"/>
  <c r="F305" i="25"/>
  <c r="K304" i="25"/>
  <c r="L304" i="25" s="1"/>
  <c r="J304" i="25"/>
  <c r="H304" i="25"/>
  <c r="F304" i="25"/>
  <c r="K303" i="25"/>
  <c r="L303" i="25" s="1"/>
  <c r="J303" i="25"/>
  <c r="H303" i="25"/>
  <c r="F303" i="25"/>
  <c r="K302" i="25"/>
  <c r="L302" i="25" s="1"/>
  <c r="J302" i="25"/>
  <c r="H302" i="25"/>
  <c r="F302" i="25"/>
  <c r="K301" i="25"/>
  <c r="L301" i="25" s="1"/>
  <c r="J301" i="25"/>
  <c r="H301" i="25"/>
  <c r="F301" i="25"/>
  <c r="K300" i="25"/>
  <c r="L300" i="25" s="1"/>
  <c r="J300" i="25"/>
  <c r="H300" i="25"/>
  <c r="F300" i="25"/>
  <c r="K299" i="25"/>
  <c r="L299" i="25" s="1"/>
  <c r="J299" i="25"/>
  <c r="H299" i="25"/>
  <c r="F299" i="25"/>
  <c r="K298" i="25"/>
  <c r="L298" i="25" s="1"/>
  <c r="J298" i="25"/>
  <c r="H298" i="25"/>
  <c r="F298" i="25"/>
  <c r="K297" i="25"/>
  <c r="L297" i="25" s="1"/>
  <c r="J297" i="25"/>
  <c r="H297" i="25"/>
  <c r="F297" i="25"/>
  <c r="K296" i="25"/>
  <c r="L296" i="25" s="1"/>
  <c r="J296" i="25"/>
  <c r="H296" i="25"/>
  <c r="F296" i="25"/>
  <c r="K295" i="25"/>
  <c r="L295" i="25" s="1"/>
  <c r="J295" i="25"/>
  <c r="H295" i="25"/>
  <c r="F295" i="25"/>
  <c r="K294" i="25"/>
  <c r="L294" i="25" s="1"/>
  <c r="J294" i="25"/>
  <c r="H294" i="25"/>
  <c r="F294" i="25"/>
  <c r="K293" i="25"/>
  <c r="L293" i="25" s="1"/>
  <c r="J293" i="25"/>
  <c r="H293" i="25"/>
  <c r="F293" i="25"/>
  <c r="K292" i="25"/>
  <c r="L292" i="25" s="1"/>
  <c r="J292" i="25"/>
  <c r="H292" i="25"/>
  <c r="F292" i="25"/>
  <c r="K291" i="25"/>
  <c r="L291" i="25" s="1"/>
  <c r="J291" i="25"/>
  <c r="H291" i="25"/>
  <c r="F291" i="25"/>
  <c r="K290" i="25"/>
  <c r="L290" i="25" s="1"/>
  <c r="J290" i="25"/>
  <c r="H290" i="25"/>
  <c r="F290" i="25"/>
  <c r="K289" i="25"/>
  <c r="L289" i="25" s="1"/>
  <c r="J289" i="25"/>
  <c r="H289" i="25"/>
  <c r="F289" i="25"/>
  <c r="K288" i="25"/>
  <c r="L288" i="25" s="1"/>
  <c r="J288" i="25"/>
  <c r="H288" i="25"/>
  <c r="F288" i="25"/>
  <c r="K287" i="25"/>
  <c r="L287" i="25" s="1"/>
  <c r="J287" i="25"/>
  <c r="H287" i="25"/>
  <c r="F287" i="25"/>
  <c r="K286" i="25"/>
  <c r="L286" i="25" s="1"/>
  <c r="J286" i="25"/>
  <c r="H286" i="25"/>
  <c r="F286" i="25"/>
  <c r="K285" i="25"/>
  <c r="L285" i="25" s="1"/>
  <c r="J285" i="25"/>
  <c r="H285" i="25"/>
  <c r="F285" i="25"/>
  <c r="K284" i="25"/>
  <c r="L284" i="25" s="1"/>
  <c r="J284" i="25"/>
  <c r="H284" i="25"/>
  <c r="F284" i="25"/>
  <c r="K283" i="25"/>
  <c r="L283" i="25" s="1"/>
  <c r="J283" i="25"/>
  <c r="H283" i="25"/>
  <c r="F283" i="25"/>
  <c r="K282" i="25"/>
  <c r="L282" i="25" s="1"/>
  <c r="J282" i="25"/>
  <c r="H282" i="25"/>
  <c r="F282" i="25"/>
  <c r="K281" i="25"/>
  <c r="L281" i="25" s="1"/>
  <c r="J281" i="25"/>
  <c r="H281" i="25"/>
  <c r="F281" i="25"/>
  <c r="K280" i="25"/>
  <c r="L280" i="25" s="1"/>
  <c r="J280" i="25"/>
  <c r="H280" i="25"/>
  <c r="F280" i="25"/>
  <c r="K279" i="25"/>
  <c r="L279" i="25" s="1"/>
  <c r="J279" i="25"/>
  <c r="H279" i="25"/>
  <c r="F279" i="25"/>
  <c r="K278" i="25"/>
  <c r="L278" i="25" s="1"/>
  <c r="J278" i="25"/>
  <c r="H278" i="25"/>
  <c r="F278" i="25"/>
  <c r="K277" i="25"/>
  <c r="L277" i="25" s="1"/>
  <c r="J277" i="25"/>
  <c r="H277" i="25"/>
  <c r="F277" i="25"/>
  <c r="K276" i="25"/>
  <c r="L276" i="25" s="1"/>
  <c r="J276" i="25"/>
  <c r="H276" i="25"/>
  <c r="F276" i="25"/>
  <c r="K275" i="25"/>
  <c r="L275" i="25" s="1"/>
  <c r="J275" i="25"/>
  <c r="H275" i="25"/>
  <c r="F275" i="25"/>
  <c r="K274" i="25"/>
  <c r="L274" i="25" s="1"/>
  <c r="J274" i="25"/>
  <c r="H274" i="25"/>
  <c r="F274" i="25"/>
  <c r="K273" i="25"/>
  <c r="L273" i="25" s="1"/>
  <c r="J273" i="25"/>
  <c r="H273" i="25"/>
  <c r="F273" i="25"/>
  <c r="K272" i="25"/>
  <c r="L272" i="25" s="1"/>
  <c r="J272" i="25"/>
  <c r="H272" i="25"/>
  <c r="F272" i="25"/>
  <c r="K271" i="25"/>
  <c r="L271" i="25" s="1"/>
  <c r="J271" i="25"/>
  <c r="H271" i="25"/>
  <c r="F271" i="25"/>
  <c r="K270" i="25"/>
  <c r="L270" i="25" s="1"/>
  <c r="J270" i="25"/>
  <c r="H270" i="25"/>
  <c r="F270" i="25"/>
  <c r="K269" i="25"/>
  <c r="L269" i="25" s="1"/>
  <c r="J269" i="25"/>
  <c r="H269" i="25"/>
  <c r="F269" i="25"/>
  <c r="K268" i="25"/>
  <c r="L268" i="25" s="1"/>
  <c r="J268" i="25"/>
  <c r="H268" i="25"/>
  <c r="F268" i="25"/>
  <c r="K267" i="25"/>
  <c r="L267" i="25" s="1"/>
  <c r="J267" i="25"/>
  <c r="H267" i="25"/>
  <c r="F267" i="25"/>
  <c r="K266" i="25"/>
  <c r="L266" i="25" s="1"/>
  <c r="J266" i="25"/>
  <c r="H266" i="25"/>
  <c r="F266" i="25"/>
  <c r="K265" i="25"/>
  <c r="L265" i="25" s="1"/>
  <c r="J265" i="25"/>
  <c r="H265" i="25"/>
  <c r="F265" i="25"/>
  <c r="K264" i="25"/>
  <c r="L264" i="25" s="1"/>
  <c r="J264" i="25"/>
  <c r="H264" i="25"/>
  <c r="F264" i="25"/>
  <c r="K263" i="25"/>
  <c r="L263" i="25" s="1"/>
  <c r="J263" i="25"/>
  <c r="H263" i="25"/>
  <c r="F263" i="25"/>
  <c r="K262" i="25"/>
  <c r="L262" i="25" s="1"/>
  <c r="J262" i="25"/>
  <c r="H262" i="25"/>
  <c r="F262" i="25"/>
  <c r="K260" i="25"/>
  <c r="L260" i="25" s="1"/>
  <c r="J260" i="25"/>
  <c r="H260" i="25"/>
  <c r="F260" i="25"/>
  <c r="K259" i="25"/>
  <c r="L259" i="25" s="1"/>
  <c r="J259" i="25"/>
  <c r="H259" i="25"/>
  <c r="F259" i="25"/>
  <c r="K258" i="25"/>
  <c r="L258" i="25" s="1"/>
  <c r="J258" i="25"/>
  <c r="H258" i="25"/>
  <c r="F258" i="25"/>
  <c r="K257" i="25"/>
  <c r="L257" i="25" s="1"/>
  <c r="J257" i="25"/>
  <c r="H257" i="25"/>
  <c r="F257" i="25"/>
  <c r="K256" i="25"/>
  <c r="L256" i="25" s="1"/>
  <c r="J256" i="25"/>
  <c r="J411" i="25" s="1"/>
  <c r="F5" i="15" s="1"/>
  <c r="H256" i="25"/>
  <c r="F256" i="25"/>
  <c r="K33" i="25"/>
  <c r="L33" i="25" s="1"/>
  <c r="J33" i="25"/>
  <c r="H33" i="25"/>
  <c r="F33" i="25"/>
  <c r="J10" i="25"/>
  <c r="H411" i="25" l="1"/>
  <c r="E5" i="15" s="1"/>
  <c r="L411" i="25"/>
  <c r="F411" i="25"/>
  <c r="D5" i="15" s="1"/>
  <c r="J165" i="25"/>
  <c r="F165" i="25"/>
  <c r="K550" i="25"/>
  <c r="L550" i="25" s="1"/>
  <c r="J550" i="25"/>
  <c r="H550" i="25"/>
  <c r="F550" i="25"/>
  <c r="K549" i="25"/>
  <c r="L549" i="25" s="1"/>
  <c r="J549" i="25"/>
  <c r="H549" i="25"/>
  <c r="F549" i="25"/>
  <c r="K548" i="25"/>
  <c r="L548" i="25" s="1"/>
  <c r="J548" i="25"/>
  <c r="H548" i="25"/>
  <c r="F548" i="25"/>
  <c r="K547" i="25"/>
  <c r="L547" i="25" s="1"/>
  <c r="J547" i="25"/>
  <c r="H547" i="25"/>
  <c r="F547" i="25"/>
  <c r="K546" i="25"/>
  <c r="L546" i="25" s="1"/>
  <c r="J546" i="25"/>
  <c r="H546" i="25"/>
  <c r="F546" i="25"/>
  <c r="K544" i="25"/>
  <c r="L544" i="25" s="1"/>
  <c r="J544" i="25"/>
  <c r="H544" i="25"/>
  <c r="F544" i="25"/>
  <c r="K543" i="25"/>
  <c r="L543" i="25" s="1"/>
  <c r="J543" i="25"/>
  <c r="H543" i="25"/>
  <c r="F543" i="25"/>
  <c r="K542" i="25"/>
  <c r="L542" i="25" s="1"/>
  <c r="J542" i="25"/>
  <c r="H542" i="25"/>
  <c r="F542" i="25"/>
  <c r="K541" i="25"/>
  <c r="L541" i="25" s="1"/>
  <c r="J541" i="25"/>
  <c r="H541" i="25"/>
  <c r="F541" i="25"/>
  <c r="K540" i="25"/>
  <c r="L540" i="25" s="1"/>
  <c r="J540" i="25"/>
  <c r="H540" i="25"/>
  <c r="F540" i="25"/>
  <c r="K539" i="25"/>
  <c r="L539" i="25" s="1"/>
  <c r="J539" i="25"/>
  <c r="H539" i="25"/>
  <c r="F539" i="25"/>
  <c r="K538" i="25"/>
  <c r="L538" i="25" s="1"/>
  <c r="J538" i="25"/>
  <c r="H538" i="25"/>
  <c r="F538" i="25"/>
  <c r="K536" i="25"/>
  <c r="L536" i="25" s="1"/>
  <c r="J536" i="25"/>
  <c r="H536" i="25"/>
  <c r="F536" i="25"/>
  <c r="K535" i="25"/>
  <c r="L535" i="25" s="1"/>
  <c r="J535" i="25"/>
  <c r="H535" i="25"/>
  <c r="F535" i="25"/>
  <c r="K534" i="25"/>
  <c r="L534" i="25" s="1"/>
  <c r="J534" i="25"/>
  <c r="H534" i="25"/>
  <c r="F534" i="25"/>
  <c r="K533" i="25"/>
  <c r="L533" i="25" s="1"/>
  <c r="J533" i="25"/>
  <c r="H533" i="25"/>
  <c r="F533" i="25"/>
  <c r="K532" i="25"/>
  <c r="L532" i="25" s="1"/>
  <c r="J532" i="25"/>
  <c r="H532" i="25"/>
  <c r="F532" i="25"/>
  <c r="K531" i="25"/>
  <c r="L531" i="25" s="1"/>
  <c r="J531" i="25"/>
  <c r="H531" i="25"/>
  <c r="F531" i="25"/>
  <c r="K530" i="25"/>
  <c r="L530" i="25" s="1"/>
  <c r="J530" i="25"/>
  <c r="H530" i="25"/>
  <c r="F530" i="25"/>
  <c r="K493" i="25"/>
  <c r="L493" i="25" s="1"/>
  <c r="J493" i="25"/>
  <c r="H493" i="25"/>
  <c r="F493" i="25"/>
  <c r="K453" i="25"/>
  <c r="L453" i="25" s="1"/>
  <c r="J453" i="25"/>
  <c r="H453" i="25"/>
  <c r="F453" i="25"/>
  <c r="K479" i="25"/>
  <c r="L479" i="25" s="1"/>
  <c r="J479" i="25"/>
  <c r="H479" i="25"/>
  <c r="F479" i="25"/>
  <c r="K478" i="25"/>
  <c r="L478" i="25" s="1"/>
  <c r="J478" i="25"/>
  <c r="H478" i="25"/>
  <c r="F478" i="25"/>
  <c r="K477" i="25"/>
  <c r="L477" i="25" s="1"/>
  <c r="J477" i="25"/>
  <c r="H477" i="25"/>
  <c r="F477" i="25"/>
  <c r="K476" i="25"/>
  <c r="L476" i="25" s="1"/>
  <c r="J476" i="25"/>
  <c r="H476" i="25"/>
  <c r="F476" i="25"/>
  <c r="K475" i="25"/>
  <c r="L475" i="25" s="1"/>
  <c r="J475" i="25"/>
  <c r="H475" i="25"/>
  <c r="F475" i="25"/>
  <c r="K473" i="25"/>
  <c r="L473" i="25" s="1"/>
  <c r="J473" i="25"/>
  <c r="H473" i="25"/>
  <c r="F473" i="25"/>
  <c r="K472" i="25"/>
  <c r="L472" i="25" s="1"/>
  <c r="J472" i="25"/>
  <c r="H472" i="25"/>
  <c r="F472" i="25"/>
  <c r="K471" i="25"/>
  <c r="L471" i="25" s="1"/>
  <c r="J471" i="25"/>
  <c r="H471" i="25"/>
  <c r="F471" i="25"/>
  <c r="K470" i="25"/>
  <c r="L470" i="25" s="1"/>
  <c r="J470" i="25"/>
  <c r="H470" i="25"/>
  <c r="F470" i="25"/>
  <c r="K469" i="25"/>
  <c r="L469" i="25" s="1"/>
  <c r="J469" i="25"/>
  <c r="H469" i="25"/>
  <c r="F469" i="25"/>
  <c r="K468" i="25"/>
  <c r="L468" i="25" s="1"/>
  <c r="J468" i="25"/>
  <c r="H468" i="25"/>
  <c r="F468" i="25"/>
  <c r="K467" i="25"/>
  <c r="L467" i="25" s="1"/>
  <c r="J467" i="25"/>
  <c r="H467" i="25"/>
  <c r="F467" i="25"/>
  <c r="K465" i="25"/>
  <c r="L465" i="25" s="1"/>
  <c r="J465" i="25"/>
  <c r="H465" i="25"/>
  <c r="F465" i="25"/>
  <c r="K464" i="25"/>
  <c r="L464" i="25" s="1"/>
  <c r="J464" i="25"/>
  <c r="H464" i="25"/>
  <c r="F464" i="25"/>
  <c r="K463" i="25"/>
  <c r="L463" i="25" s="1"/>
  <c r="J463" i="25"/>
  <c r="H463" i="25"/>
  <c r="F463" i="25"/>
  <c r="K462" i="25"/>
  <c r="L462" i="25" s="1"/>
  <c r="J462" i="25"/>
  <c r="H462" i="25"/>
  <c r="F462" i="25"/>
  <c r="K461" i="25"/>
  <c r="L461" i="25" s="1"/>
  <c r="J461" i="25"/>
  <c r="H461" i="25"/>
  <c r="F461" i="25"/>
  <c r="K460" i="25"/>
  <c r="L460" i="25" s="1"/>
  <c r="J460" i="25"/>
  <c r="H460" i="25"/>
  <c r="F460" i="25"/>
  <c r="K459" i="25"/>
  <c r="L459" i="25" s="1"/>
  <c r="J459" i="25"/>
  <c r="H459" i="25"/>
  <c r="F459" i="25"/>
  <c r="K458" i="25"/>
  <c r="L458" i="25" s="1"/>
  <c r="J458" i="25"/>
  <c r="H458" i="25"/>
  <c r="F458" i="25"/>
  <c r="K457" i="25"/>
  <c r="L457" i="25" s="1"/>
  <c r="J457" i="25"/>
  <c r="H457" i="25"/>
  <c r="F457" i="25"/>
  <c r="K456" i="25"/>
  <c r="L456" i="25" s="1"/>
  <c r="J456" i="25"/>
  <c r="H456" i="25"/>
  <c r="F456" i="25"/>
  <c r="K423" i="25"/>
  <c r="L423" i="25" s="1"/>
  <c r="J423" i="25"/>
  <c r="H423" i="25"/>
  <c r="F423" i="25"/>
  <c r="K452" i="25"/>
  <c r="L452" i="25" s="1"/>
  <c r="J452" i="25"/>
  <c r="H452" i="25"/>
  <c r="F452" i="25"/>
  <c r="K451" i="25"/>
  <c r="L451" i="25" s="1"/>
  <c r="J451" i="25"/>
  <c r="H451" i="25"/>
  <c r="F451" i="25"/>
  <c r="K44" i="25" l="1"/>
  <c r="L44" i="25" s="1"/>
  <c r="J44" i="25"/>
  <c r="H44" i="25"/>
  <c r="F44" i="25"/>
  <c r="K43" i="25"/>
  <c r="L43" i="25" s="1"/>
  <c r="J43" i="25"/>
  <c r="H43" i="25"/>
  <c r="F43" i="25"/>
  <c r="K32" i="25"/>
  <c r="L32" i="25" s="1"/>
  <c r="J32" i="25"/>
  <c r="H32" i="25"/>
  <c r="F32" i="25"/>
  <c r="K25" i="25"/>
  <c r="L25" i="25" s="1"/>
  <c r="J25" i="25"/>
  <c r="H25" i="25"/>
  <c r="F25" i="25"/>
  <c r="K24" i="25"/>
  <c r="L24" i="25" s="1"/>
  <c r="J24" i="25"/>
  <c r="H24" i="25"/>
  <c r="F24" i="25"/>
  <c r="K21" i="25"/>
  <c r="L21" i="25" s="1"/>
  <c r="J21" i="25"/>
  <c r="H21" i="25"/>
  <c r="F21" i="25"/>
  <c r="K15" i="25"/>
  <c r="L15" i="25" s="1"/>
  <c r="J15" i="25"/>
  <c r="H15" i="25"/>
  <c r="F15" i="25"/>
  <c r="K168" i="25"/>
  <c r="L168" i="25" s="1"/>
  <c r="J168" i="25"/>
  <c r="H168" i="25"/>
  <c r="F168" i="25"/>
  <c r="K163" i="25"/>
  <c r="L163" i="25" s="1"/>
  <c r="J163" i="25"/>
  <c r="H163" i="25"/>
  <c r="F163" i="25"/>
  <c r="K162" i="25"/>
  <c r="L162" i="25" s="1"/>
  <c r="J162" i="25"/>
  <c r="H162" i="25"/>
  <c r="F162" i="25"/>
  <c r="K161" i="25"/>
  <c r="L161" i="25" s="1"/>
  <c r="J161" i="25"/>
  <c r="H161" i="25"/>
  <c r="F161" i="25"/>
  <c r="K160" i="25"/>
  <c r="L160" i="25" s="1"/>
  <c r="J160" i="25"/>
  <c r="H160" i="25"/>
  <c r="F160" i="25"/>
  <c r="K159" i="25"/>
  <c r="L159" i="25" s="1"/>
  <c r="J159" i="25"/>
  <c r="H159" i="25"/>
  <c r="F159" i="25"/>
  <c r="K158" i="25"/>
  <c r="L158" i="25" s="1"/>
  <c r="J158" i="25"/>
  <c r="H158" i="25"/>
  <c r="F158" i="25"/>
  <c r="K155" i="25"/>
  <c r="L155" i="25" s="1"/>
  <c r="J155" i="25"/>
  <c r="H155" i="25"/>
  <c r="F155" i="25"/>
  <c r="K154" i="25"/>
  <c r="L154" i="25" s="1"/>
  <c r="J154" i="25"/>
  <c r="H154" i="25"/>
  <c r="F154" i="25"/>
  <c r="K153" i="25"/>
  <c r="L153" i="25" s="1"/>
  <c r="J153" i="25"/>
  <c r="H153" i="25"/>
  <c r="F153" i="25"/>
  <c r="K152" i="25"/>
  <c r="L152" i="25" s="1"/>
  <c r="J152" i="25"/>
  <c r="H152" i="25"/>
  <c r="F152" i="25"/>
  <c r="K45" i="25"/>
  <c r="L45" i="25" s="1"/>
  <c r="J45" i="25"/>
  <c r="H45" i="25"/>
  <c r="F45" i="25"/>
  <c r="K22" i="25"/>
  <c r="L22" i="25" s="1"/>
  <c r="J22" i="25"/>
  <c r="H22" i="25"/>
  <c r="F22" i="25"/>
  <c r="K20" i="25"/>
  <c r="L20" i="25" s="1"/>
  <c r="J20" i="25"/>
  <c r="H20" i="25"/>
  <c r="F20" i="25"/>
  <c r="K19" i="25"/>
  <c r="L19" i="25" s="1"/>
  <c r="J19" i="25"/>
  <c r="H19" i="25"/>
  <c r="F19" i="25"/>
  <c r="K18" i="25"/>
  <c r="L18" i="25" s="1"/>
  <c r="J18" i="25"/>
  <c r="H18" i="25"/>
  <c r="F18" i="25"/>
  <c r="K17" i="25"/>
  <c r="L17" i="25" s="1"/>
  <c r="J17" i="25"/>
  <c r="H17" i="25"/>
  <c r="F17" i="25"/>
  <c r="K16" i="25"/>
  <c r="L16" i="25" s="1"/>
  <c r="J16" i="25"/>
  <c r="H16" i="25"/>
  <c r="F16" i="25"/>
  <c r="K12" i="25"/>
  <c r="L12" i="25" s="1"/>
  <c r="J12" i="25"/>
  <c r="H12" i="25"/>
  <c r="F12" i="25"/>
  <c r="K11" i="25"/>
  <c r="L11" i="25" s="1"/>
  <c r="J11" i="25"/>
  <c r="H11" i="25"/>
  <c r="F11" i="25"/>
  <c r="K10" i="25"/>
  <c r="L10" i="25" s="1"/>
  <c r="H10" i="25"/>
  <c r="F10" i="25"/>
  <c r="K9" i="25"/>
  <c r="L9" i="25" s="1"/>
  <c r="J9" i="25"/>
  <c r="H9" i="25"/>
  <c r="F9" i="25"/>
  <c r="K8" i="25"/>
  <c r="L8" i="25" s="1"/>
  <c r="J8" i="25"/>
  <c r="H8" i="25"/>
  <c r="F8" i="25"/>
  <c r="K7" i="25"/>
  <c r="L7" i="25" s="1"/>
  <c r="J7" i="25"/>
  <c r="H7" i="25"/>
  <c r="F7" i="25"/>
  <c r="K6" i="25"/>
  <c r="L6" i="25" l="1"/>
  <c r="L203" i="25" s="1"/>
  <c r="H6" i="25"/>
  <c r="H203" i="25" s="1"/>
  <c r="E4" i="15" s="1"/>
  <c r="J6" i="25"/>
  <c r="J203" i="25" s="1"/>
  <c r="F4" i="15" s="1"/>
  <c r="F6" i="25"/>
  <c r="F203" i="25" s="1"/>
  <c r="D4" i="15" s="1"/>
  <c r="K526" i="25"/>
  <c r="L526" i="25" s="1"/>
  <c r="J526" i="25"/>
  <c r="H526" i="25"/>
  <c r="F526" i="25"/>
  <c r="K524" i="25"/>
  <c r="L524" i="25" s="1"/>
  <c r="J524" i="25"/>
  <c r="H524" i="25"/>
  <c r="F524" i="25"/>
  <c r="K527" i="25"/>
  <c r="L527" i="25" s="1"/>
  <c r="J527" i="25"/>
  <c r="H527" i="25"/>
  <c r="F527" i="25"/>
  <c r="K525" i="25"/>
  <c r="L525" i="25" s="1"/>
  <c r="J525" i="25"/>
  <c r="H525" i="25"/>
  <c r="F525" i="25"/>
  <c r="K523" i="25"/>
  <c r="L523" i="25" s="1"/>
  <c r="J523" i="25"/>
  <c r="H523" i="25"/>
  <c r="F523" i="25"/>
  <c r="K522" i="25"/>
  <c r="L522" i="25" s="1"/>
  <c r="J522" i="25"/>
  <c r="H522" i="25"/>
  <c r="F522" i="25"/>
  <c r="K521" i="25"/>
  <c r="L521" i="25" s="1"/>
  <c r="J521" i="25"/>
  <c r="H521" i="25"/>
  <c r="F521" i="25"/>
  <c r="K520" i="25"/>
  <c r="L520" i="25" s="1"/>
  <c r="J520" i="25"/>
  <c r="H520" i="25"/>
  <c r="F520" i="25"/>
  <c r="K517" i="25"/>
  <c r="L517" i="25" s="1"/>
  <c r="J517" i="25"/>
  <c r="H517" i="25"/>
  <c r="F517" i="25"/>
  <c r="K516" i="25"/>
  <c r="L516" i="25" s="1"/>
  <c r="H516" i="25"/>
  <c r="F516" i="25"/>
  <c r="K515" i="25"/>
  <c r="L515" i="25" s="1"/>
  <c r="H515" i="25"/>
  <c r="F515" i="25"/>
  <c r="K429" i="25"/>
  <c r="L429" i="25" s="1"/>
  <c r="H429" i="25"/>
  <c r="F429" i="25"/>
  <c r="K506" i="25"/>
  <c r="L506" i="25" s="1"/>
  <c r="J506" i="25"/>
  <c r="H506" i="25"/>
  <c r="F506" i="25"/>
  <c r="K499" i="25"/>
  <c r="L499" i="25" s="1"/>
  <c r="J499" i="25"/>
  <c r="H499" i="25"/>
  <c r="F499" i="25"/>
  <c r="K500" i="25"/>
  <c r="L500" i="25" s="1"/>
  <c r="J500" i="25"/>
  <c r="H500" i="25"/>
  <c r="F500" i="25"/>
  <c r="K498" i="25"/>
  <c r="L498" i="25" s="1"/>
  <c r="J498" i="25"/>
  <c r="H498" i="25"/>
  <c r="F498" i="25"/>
  <c r="K495" i="25"/>
  <c r="L495" i="25" s="1"/>
  <c r="J495" i="25"/>
  <c r="H495" i="25"/>
  <c r="F495" i="25"/>
  <c r="K519" i="25"/>
  <c r="L519" i="25" s="1"/>
  <c r="J519" i="25"/>
  <c r="H519" i="25"/>
  <c r="F519" i="25"/>
  <c r="K518" i="25"/>
  <c r="L518" i="25" s="1"/>
  <c r="J518" i="25"/>
  <c r="H518" i="25"/>
  <c r="F518" i="25"/>
  <c r="K514" i="25"/>
  <c r="L514" i="25" s="1"/>
  <c r="H514" i="25"/>
  <c r="K513" i="25"/>
  <c r="L513" i="25" s="1"/>
  <c r="J513" i="25"/>
  <c r="H513" i="25"/>
  <c r="F513" i="25"/>
  <c r="K512" i="25"/>
  <c r="L512" i="25" s="1"/>
  <c r="J512" i="25"/>
  <c r="H512" i="25"/>
  <c r="F512" i="25"/>
  <c r="K511" i="25"/>
  <c r="L511" i="25" s="1"/>
  <c r="J511" i="25"/>
  <c r="H511" i="25"/>
  <c r="F511" i="25"/>
  <c r="K509" i="25"/>
  <c r="L509" i="25" s="1"/>
  <c r="J509" i="25"/>
  <c r="H509" i="25"/>
  <c r="F509" i="25"/>
  <c r="K508" i="25"/>
  <c r="L508" i="25" s="1"/>
  <c r="J508" i="25"/>
  <c r="H508" i="25"/>
  <c r="F508" i="25"/>
  <c r="K507" i="25"/>
  <c r="L507" i="25" s="1"/>
  <c r="J507" i="25"/>
  <c r="H507" i="25"/>
  <c r="F507" i="25"/>
  <c r="K505" i="25"/>
  <c r="L505" i="25" s="1"/>
  <c r="J505" i="25"/>
  <c r="H505" i="25"/>
  <c r="F505" i="25"/>
  <c r="K504" i="25"/>
  <c r="L504" i="25" s="1"/>
  <c r="J504" i="25"/>
  <c r="H504" i="25"/>
  <c r="F504" i="25"/>
  <c r="K503" i="25"/>
  <c r="L503" i="25" s="1"/>
  <c r="J503" i="25"/>
  <c r="H503" i="25"/>
  <c r="F503" i="25"/>
  <c r="K502" i="25"/>
  <c r="L502" i="25" s="1"/>
  <c r="J502" i="25"/>
  <c r="H502" i="25"/>
  <c r="F502" i="25"/>
  <c r="K497" i="25"/>
  <c r="L497" i="25" s="1"/>
  <c r="J497" i="25"/>
  <c r="H497" i="25"/>
  <c r="F497" i="25"/>
  <c r="K496" i="25"/>
  <c r="L496" i="25" s="1"/>
  <c r="J496" i="25"/>
  <c r="H496" i="25"/>
  <c r="F496" i="25"/>
  <c r="K494" i="25"/>
  <c r="L494" i="25" s="1"/>
  <c r="J494" i="25"/>
  <c r="H494" i="25"/>
  <c r="F494" i="25"/>
  <c r="K492" i="25"/>
  <c r="L492" i="25" s="1"/>
  <c r="J492" i="25"/>
  <c r="H492" i="25"/>
  <c r="F492" i="25"/>
  <c r="K490" i="25"/>
  <c r="L490" i="25" s="1"/>
  <c r="J490" i="25"/>
  <c r="H490" i="25"/>
  <c r="F490" i="25"/>
  <c r="K489" i="25"/>
  <c r="L489" i="25" s="1"/>
  <c r="J489" i="25"/>
  <c r="H489" i="25"/>
  <c r="F489" i="25"/>
  <c r="K488" i="25"/>
  <c r="L488" i="25" s="1"/>
  <c r="J488" i="25"/>
  <c r="H488" i="25"/>
  <c r="F488" i="25"/>
  <c r="K487" i="25"/>
  <c r="L487" i="25" s="1"/>
  <c r="J487" i="25"/>
  <c r="H487" i="25"/>
  <c r="F487" i="25"/>
  <c r="K486" i="25"/>
  <c r="L486" i="25" s="1"/>
  <c r="J486" i="25"/>
  <c r="H486" i="25"/>
  <c r="F486" i="25"/>
  <c r="K485" i="25"/>
  <c r="L485" i="25" s="1"/>
  <c r="J485" i="25"/>
  <c r="H485" i="25"/>
  <c r="F485" i="25"/>
  <c r="K484" i="25"/>
  <c r="K575" i="25"/>
  <c r="L575" i="25" s="1"/>
  <c r="J575" i="25"/>
  <c r="H575" i="25"/>
  <c r="F575" i="25"/>
  <c r="K574" i="25"/>
  <c r="L574" i="25" s="1"/>
  <c r="J574" i="25"/>
  <c r="H574" i="25"/>
  <c r="F574" i="25"/>
  <c r="F572" i="25"/>
  <c r="K573" i="25"/>
  <c r="L573" i="25" s="1"/>
  <c r="J573" i="25"/>
  <c r="H573" i="25"/>
  <c r="F573" i="25"/>
  <c r="K572" i="25"/>
  <c r="K571" i="25"/>
  <c r="K570" i="25"/>
  <c r="L570" i="25" s="1"/>
  <c r="J570" i="25"/>
  <c r="H570" i="25"/>
  <c r="F570" i="25"/>
  <c r="K569" i="25"/>
  <c r="L569" i="25" s="1"/>
  <c r="J569" i="25"/>
  <c r="H569" i="25"/>
  <c r="F569" i="25"/>
  <c r="K568" i="25"/>
  <c r="L568" i="25" s="1"/>
  <c r="J568" i="25"/>
  <c r="H568" i="25"/>
  <c r="F568" i="25"/>
  <c r="K445" i="25"/>
  <c r="L445" i="25" s="1"/>
  <c r="J445" i="25"/>
  <c r="H445" i="25"/>
  <c r="F445" i="25"/>
  <c r="K564" i="25"/>
  <c r="L564" i="25" s="1"/>
  <c r="J564" i="25"/>
  <c r="H564" i="25"/>
  <c r="F564" i="25"/>
  <c r="K563" i="25"/>
  <c r="L563" i="25" s="1"/>
  <c r="J563" i="25"/>
  <c r="H563" i="25"/>
  <c r="F563" i="25"/>
  <c r="K566" i="25"/>
  <c r="L566" i="25" s="1"/>
  <c r="J566" i="25"/>
  <c r="H566" i="25"/>
  <c r="F566" i="25"/>
  <c r="K565" i="25"/>
  <c r="J565" i="25"/>
  <c r="K561" i="25"/>
  <c r="L561" i="25" s="1"/>
  <c r="H561" i="25"/>
  <c r="K560" i="25"/>
  <c r="J560" i="25"/>
  <c r="K559" i="25"/>
  <c r="L559" i="25" s="1"/>
  <c r="H559" i="25"/>
  <c r="K558" i="25"/>
  <c r="J558" i="25"/>
  <c r="K557" i="25"/>
  <c r="L557" i="25" s="1"/>
  <c r="H557" i="25"/>
  <c r="K556" i="25"/>
  <c r="J556" i="25"/>
  <c r="K555" i="25"/>
  <c r="K446" i="25"/>
  <c r="L446" i="25" s="1"/>
  <c r="J446" i="25"/>
  <c r="H446" i="25"/>
  <c r="F446" i="25"/>
  <c r="K428" i="25"/>
  <c r="L428" i="25" s="1"/>
  <c r="H428" i="25"/>
  <c r="F428" i="25"/>
  <c r="K436" i="25"/>
  <c r="L436" i="25" s="1"/>
  <c r="J436" i="25"/>
  <c r="H436" i="25"/>
  <c r="F436" i="25"/>
  <c r="J424" i="25"/>
  <c r="F421" i="25"/>
  <c r="J420" i="25"/>
  <c r="J419" i="25"/>
  <c r="J418" i="25"/>
  <c r="F417" i="25"/>
  <c r="J416" i="25"/>
  <c r="J415" i="25"/>
  <c r="K442" i="25"/>
  <c r="L442" i="25" s="1"/>
  <c r="J442" i="25"/>
  <c r="H442" i="25"/>
  <c r="F442" i="25"/>
  <c r="K441" i="25"/>
  <c r="L441" i="25" s="1"/>
  <c r="J441" i="25"/>
  <c r="H441" i="25"/>
  <c r="F441" i="25"/>
  <c r="K440" i="25"/>
  <c r="L440" i="25" s="1"/>
  <c r="J440" i="25"/>
  <c r="H440" i="25"/>
  <c r="F440" i="25"/>
  <c r="K439" i="25"/>
  <c r="L439" i="25" s="1"/>
  <c r="J439" i="25"/>
  <c r="H439" i="25"/>
  <c r="F439" i="25"/>
  <c r="K437" i="25"/>
  <c r="L437" i="25" s="1"/>
  <c r="J437" i="25"/>
  <c r="H437" i="25"/>
  <c r="F437" i="25"/>
  <c r="K435" i="25"/>
  <c r="L435" i="25" s="1"/>
  <c r="J435" i="25"/>
  <c r="H435" i="25"/>
  <c r="F435" i="25"/>
  <c r="K434" i="25"/>
  <c r="L434" i="25" s="1"/>
  <c r="J434" i="25"/>
  <c r="H434" i="25"/>
  <c r="F434" i="25"/>
  <c r="K433" i="25"/>
  <c r="L433" i="25" s="1"/>
  <c r="J433" i="25"/>
  <c r="H433" i="25"/>
  <c r="F433" i="25"/>
  <c r="K432" i="25"/>
  <c r="L432" i="25" s="1"/>
  <c r="J432" i="25"/>
  <c r="H432" i="25"/>
  <c r="F432" i="25"/>
  <c r="K431" i="25"/>
  <c r="L431" i="25" s="1"/>
  <c r="J431" i="25"/>
  <c r="H431" i="25"/>
  <c r="F431" i="25"/>
  <c r="K415" i="25"/>
  <c r="K450" i="25"/>
  <c r="L450" i="25" s="1"/>
  <c r="J450" i="25"/>
  <c r="H450" i="25"/>
  <c r="F450" i="25"/>
  <c r="K449" i="25"/>
  <c r="L449" i="25" s="1"/>
  <c r="J449" i="25"/>
  <c r="H449" i="25"/>
  <c r="F449" i="25"/>
  <c r="K448" i="25"/>
  <c r="L448" i="25" s="1"/>
  <c r="J448" i="25"/>
  <c r="H448" i="25"/>
  <c r="F448" i="25"/>
  <c r="K447" i="25"/>
  <c r="L447" i="25" s="1"/>
  <c r="J447" i="25"/>
  <c r="H447" i="25"/>
  <c r="F447" i="25"/>
  <c r="K443" i="25"/>
  <c r="L443" i="25" s="1"/>
  <c r="J443" i="25"/>
  <c r="H443" i="25"/>
  <c r="F443" i="25"/>
  <c r="K430" i="25"/>
  <c r="L430" i="25" s="1"/>
  <c r="J430" i="25"/>
  <c r="H430" i="25"/>
  <c r="F430" i="25"/>
  <c r="K426" i="25"/>
  <c r="L426" i="25" s="1"/>
  <c r="J426" i="25"/>
  <c r="H426" i="25"/>
  <c r="F426" i="25"/>
  <c r="K425" i="25"/>
  <c r="L425" i="25" s="1"/>
  <c r="J425" i="25"/>
  <c r="H425" i="25"/>
  <c r="F425" i="25"/>
  <c r="K424" i="25"/>
  <c r="K421" i="25"/>
  <c r="K420" i="25"/>
  <c r="K419" i="25"/>
  <c r="K418" i="25"/>
  <c r="K417" i="25"/>
  <c r="K416" i="25"/>
  <c r="H555" i="25" l="1"/>
  <c r="J555" i="25"/>
  <c r="L420" i="25"/>
  <c r="H421" i="25"/>
  <c r="F419" i="25"/>
  <c r="H417" i="25"/>
  <c r="H419" i="25"/>
  <c r="L415" i="25"/>
  <c r="L419" i="25"/>
  <c r="H416" i="25"/>
  <c r="L418" i="25"/>
  <c r="L416" i="25"/>
  <c r="H420" i="25"/>
  <c r="J421" i="25"/>
  <c r="L417" i="25"/>
  <c r="L421" i="25"/>
  <c r="J417" i="25"/>
  <c r="H418" i="25"/>
  <c r="L555" i="25"/>
  <c r="F416" i="25"/>
  <c r="F418" i="25"/>
  <c r="F420" i="25"/>
  <c r="L424" i="25"/>
  <c r="L571" i="25"/>
  <c r="F484" i="25"/>
  <c r="L484" i="25"/>
  <c r="L551" i="25" s="1"/>
  <c r="J514" i="25"/>
  <c r="J551" i="25" s="1"/>
  <c r="F7" i="15" s="1"/>
  <c r="H484" i="25"/>
  <c r="H551" i="25" s="1"/>
  <c r="E7" i="15" s="1"/>
  <c r="F514" i="25"/>
  <c r="H572" i="25"/>
  <c r="J572" i="25"/>
  <c r="L572" i="25"/>
  <c r="H571" i="25"/>
  <c r="J571" i="25"/>
  <c r="F571" i="25"/>
  <c r="F556" i="25"/>
  <c r="L556" i="25"/>
  <c r="J557" i="25"/>
  <c r="F558" i="25"/>
  <c r="L558" i="25"/>
  <c r="J559" i="25"/>
  <c r="F560" i="25"/>
  <c r="L560" i="25"/>
  <c r="J561" i="25"/>
  <c r="F565" i="25"/>
  <c r="L565" i="25"/>
  <c r="H556" i="25"/>
  <c r="H558" i="25"/>
  <c r="H560" i="25"/>
  <c r="H565" i="25"/>
  <c r="F555" i="25"/>
  <c r="F557" i="25"/>
  <c r="F559" i="25"/>
  <c r="F561" i="25"/>
  <c r="F424" i="25"/>
  <c r="H424" i="25"/>
  <c r="F415" i="25"/>
  <c r="H415" i="25"/>
  <c r="F576" i="25" l="1"/>
  <c r="D8" i="15" s="1"/>
  <c r="H576" i="25"/>
  <c r="E8" i="15" s="1"/>
  <c r="J576" i="25"/>
  <c r="F8" i="15" s="1"/>
  <c r="L576" i="25"/>
  <c r="H480" i="25"/>
  <c r="E6" i="15" s="1"/>
  <c r="F551" i="25"/>
  <c r="D7" i="15" s="1"/>
  <c r="G7" i="15" s="1"/>
  <c r="J480" i="25"/>
  <c r="F6" i="15" s="1"/>
  <c r="L480" i="25"/>
  <c r="F480" i="25"/>
  <c r="D6" i="15" s="1"/>
  <c r="F23" i="15" l="1"/>
  <c r="D23" i="15"/>
  <c r="E23" i="15"/>
  <c r="G8" i="15"/>
  <c r="G6" i="15"/>
  <c r="G5" i="15" l="1"/>
  <c r="G4" i="15" l="1"/>
  <c r="G23" i="15" s="1"/>
  <c r="E10" i="23" l="1"/>
  <c r="F10" i="23"/>
  <c r="F7" i="23"/>
  <c r="E7" i="23"/>
  <c r="E4" i="23"/>
  <c r="E14" i="23" l="1"/>
  <c r="E13" i="23"/>
  <c r="E15" i="23" s="1"/>
  <c r="E8" i="23"/>
  <c r="E9" i="23" s="1"/>
  <c r="F14" i="23"/>
  <c r="F8" i="23"/>
  <c r="F9" i="23" s="1"/>
  <c r="F13" i="23"/>
  <c r="F15" i="23" s="1"/>
  <c r="E6" i="23"/>
  <c r="F4" i="23"/>
  <c r="F6" i="23" s="1"/>
  <c r="E11" i="23" l="1"/>
  <c r="E12" i="23"/>
  <c r="E18" i="23"/>
  <c r="E17" i="23"/>
  <c r="E19" i="23"/>
  <c r="F12" i="23"/>
  <c r="F11" i="23"/>
  <c r="F19" i="23"/>
  <c r="F17" i="23"/>
  <c r="F18" i="23"/>
  <c r="E20" i="23" l="1"/>
  <c r="F20" i="23"/>
  <c r="F21" i="23" s="1"/>
  <c r="E21" i="23" l="1"/>
  <c r="E22" i="23" s="1"/>
  <c r="E23" i="23" s="1"/>
  <c r="F22" i="23"/>
  <c r="F23" i="23" s="1"/>
  <c r="E24" i="23" l="1"/>
  <c r="E25" i="23" s="1"/>
  <c r="E26" i="23" s="1"/>
  <c r="F24" i="23"/>
  <c r="F25" i="23" s="1"/>
  <c r="F26" i="23" s="1"/>
</calcChain>
</file>

<file path=xl/sharedStrings.xml><?xml version="1.0" encoding="utf-8"?>
<sst xmlns="http://schemas.openxmlformats.org/spreadsheetml/2006/main" count="1575" uniqueCount="445">
  <si>
    <t>비고</t>
    <phoneticPr fontId="2" type="noConversion"/>
  </si>
  <si>
    <t>금 액</t>
    <phoneticPr fontId="2" type="noConversion"/>
  </si>
  <si>
    <t>규   격</t>
    <phoneticPr fontId="2" type="noConversion"/>
  </si>
  <si>
    <t>단 가</t>
    <phoneticPr fontId="2" type="noConversion"/>
  </si>
  <si>
    <t>품   명</t>
    <phoneticPr fontId="2" type="noConversion"/>
  </si>
  <si>
    <t>단위</t>
    <phoneticPr fontId="2" type="noConversion"/>
  </si>
  <si>
    <t>수량</t>
    <phoneticPr fontId="2" type="noConversion"/>
  </si>
  <si>
    <t>재료비</t>
    <phoneticPr fontId="2" type="noConversion"/>
  </si>
  <si>
    <t>노무비</t>
    <phoneticPr fontId="2" type="noConversion"/>
  </si>
  <si>
    <t>경비</t>
    <phoneticPr fontId="2" type="noConversion"/>
  </si>
  <si>
    <t>재료비</t>
    <phoneticPr fontId="2" type="noConversion"/>
  </si>
  <si>
    <t>노무비</t>
    <phoneticPr fontId="2" type="noConversion"/>
  </si>
  <si>
    <t>경비</t>
    <phoneticPr fontId="2" type="noConversion"/>
  </si>
  <si>
    <t>품   명</t>
    <phoneticPr fontId="2" type="noConversion"/>
  </si>
  <si>
    <t>단위</t>
    <phoneticPr fontId="2" type="noConversion"/>
  </si>
  <si>
    <t>수량</t>
    <phoneticPr fontId="2" type="noConversion"/>
  </si>
  <si>
    <t>합계</t>
    <phoneticPr fontId="2" type="noConversion"/>
  </si>
  <si>
    <t>비고</t>
    <phoneticPr fontId="2" type="noConversion"/>
  </si>
  <si>
    <t>합          계</t>
    <phoneticPr fontId="2" type="noConversion"/>
  </si>
  <si>
    <t>공 사 원 가 계 산 서</t>
  </si>
  <si>
    <t>비   목         구    분</t>
  </si>
  <si>
    <t>구 성 비</t>
  </si>
  <si>
    <t>금      액</t>
  </si>
  <si>
    <t>비    고</t>
  </si>
  <si>
    <t>순      공       사        원       가</t>
  </si>
  <si>
    <t>재  료  비</t>
  </si>
  <si>
    <t>직   접   재  료  비</t>
  </si>
  <si>
    <t/>
  </si>
  <si>
    <t>간   접   재  료  비</t>
  </si>
  <si>
    <t xml:space="preserve"> 소               계</t>
  </si>
  <si>
    <t>노  무  비</t>
  </si>
  <si>
    <t>직   접   노  무  비</t>
  </si>
  <si>
    <t>간   접   노  무  비</t>
  </si>
  <si>
    <t>소                계</t>
  </si>
  <si>
    <t>경                    비</t>
  </si>
  <si>
    <t>기    계    경    비</t>
  </si>
  <si>
    <t>산  재  보   험   료</t>
  </si>
  <si>
    <t>고  용  보   험   료</t>
  </si>
  <si>
    <t>노무비*0.87%</t>
  </si>
  <si>
    <t>건  강  보   험   료</t>
  </si>
  <si>
    <t>연  금  보   험   료</t>
  </si>
  <si>
    <t>노인 장기 요양보험료</t>
  </si>
  <si>
    <t>퇴 직 공 제 부 금 비</t>
  </si>
  <si>
    <t>산 업 안 전 보 건 관 리 비</t>
  </si>
  <si>
    <t>기    타    경    비</t>
  </si>
  <si>
    <t>환  경  보   전   비</t>
  </si>
  <si>
    <t>(재료비+직접노무비+기계경비)*0.3%</t>
  </si>
  <si>
    <t xml:space="preserve">         계</t>
  </si>
  <si>
    <t>일  반   관   리  비</t>
  </si>
  <si>
    <t>이                윤</t>
  </si>
  <si>
    <t>공    급    가    액</t>
  </si>
  <si>
    <t>부   가   가  치  세</t>
  </si>
  <si>
    <t>공급가액*10%</t>
  </si>
  <si>
    <t>도    급    금    액</t>
  </si>
  <si>
    <t>혼합폐기물</t>
    <phoneticPr fontId="2" type="noConversion"/>
  </si>
  <si>
    <t>TON</t>
    <phoneticPr fontId="2" type="noConversion"/>
  </si>
  <si>
    <t>작업폐기물처리</t>
    <phoneticPr fontId="2" type="noConversion"/>
  </si>
  <si>
    <t>소   계</t>
    <phoneticPr fontId="2" type="noConversion"/>
  </si>
  <si>
    <t>자재소운반</t>
    <phoneticPr fontId="2" type="noConversion"/>
  </si>
  <si>
    <t>철거폐기물처리</t>
    <phoneticPr fontId="2" type="noConversion"/>
  </si>
  <si>
    <t>자재운임비</t>
    <phoneticPr fontId="2" type="noConversion"/>
  </si>
  <si>
    <t>노무비*3.75%</t>
    <phoneticPr fontId="2" type="noConversion"/>
  </si>
  <si>
    <t>(재료비+직접노무비)*2.93%</t>
    <phoneticPr fontId="2" type="noConversion"/>
  </si>
  <si>
    <t>EA</t>
    <phoneticPr fontId="2" type="noConversion"/>
  </si>
  <si>
    <t>철거공</t>
    <phoneticPr fontId="2" type="noConversion"/>
  </si>
  <si>
    <t>현장보양</t>
    <phoneticPr fontId="2" type="noConversion"/>
  </si>
  <si>
    <t>보통인부</t>
    <phoneticPr fontId="2" type="noConversion"/>
  </si>
  <si>
    <t>식</t>
    <phoneticPr fontId="2" type="noConversion"/>
  </si>
  <si>
    <t>M2</t>
    <phoneticPr fontId="2" type="noConversion"/>
  </si>
  <si>
    <t>폐콘크리트</t>
    <phoneticPr fontId="2" type="noConversion"/>
  </si>
  <si>
    <t>먹메김</t>
    <phoneticPr fontId="2" type="noConversion"/>
  </si>
  <si>
    <t>①가설공사</t>
    <phoneticPr fontId="2" type="noConversion"/>
  </si>
  <si>
    <t>현장정리</t>
    <phoneticPr fontId="2" type="noConversion"/>
  </si>
  <si>
    <t>준공청소</t>
    <phoneticPr fontId="2" type="noConversion"/>
  </si>
  <si>
    <t>②철거공사</t>
    <phoneticPr fontId="2" type="noConversion"/>
  </si>
  <si>
    <t>③부스공사</t>
    <phoneticPr fontId="2" type="noConversion"/>
  </si>
  <si>
    <t>바닥 경사로 구조틀작업</t>
    <phoneticPr fontId="2" type="noConversion"/>
  </si>
  <si>
    <t>천정 구조틀작업</t>
    <phoneticPr fontId="2" type="noConversion"/>
  </si>
  <si>
    <t>아연각관50*50+합판9m/m</t>
    <phoneticPr fontId="2" type="noConversion"/>
  </si>
  <si>
    <t>스크린천 앞,뒤 2장</t>
    <phoneticPr fontId="2" type="noConversion"/>
  </si>
  <si>
    <t>와이어작업 및 고리작업</t>
    <phoneticPr fontId="2" type="noConversion"/>
  </si>
  <si>
    <t>메모리폼</t>
    <phoneticPr fontId="2" type="noConversion"/>
  </si>
  <si>
    <t>카페트</t>
    <phoneticPr fontId="2" type="noConversion"/>
  </si>
  <si>
    <t>방염</t>
    <phoneticPr fontId="2" type="noConversion"/>
  </si>
  <si>
    <t>준불연</t>
    <phoneticPr fontId="2" type="noConversion"/>
  </si>
  <si>
    <t>기타부자재</t>
    <phoneticPr fontId="2" type="noConversion"/>
  </si>
  <si>
    <t>식</t>
    <phoneticPr fontId="2" type="noConversion"/>
  </si>
  <si>
    <t>④골프연습장 기기 및 용품</t>
    <phoneticPr fontId="2" type="noConversion"/>
  </si>
  <si>
    <t>SET</t>
    <phoneticPr fontId="2" type="noConversion"/>
  </si>
  <si>
    <t>스텐</t>
    <phoneticPr fontId="2" type="noConversion"/>
  </si>
  <si>
    <t>코너몰딩</t>
    <phoneticPr fontId="2" type="noConversion"/>
  </si>
  <si>
    <t>M</t>
    <phoneticPr fontId="2" type="noConversion"/>
  </si>
  <si>
    <t>오토티업</t>
    <phoneticPr fontId="2" type="noConversion"/>
  </si>
  <si>
    <t>타석,아이언매트,몰딩</t>
    <phoneticPr fontId="2" type="noConversion"/>
  </si>
  <si>
    <t>DAY WALL</t>
    <phoneticPr fontId="2" type="noConversion"/>
  </si>
  <si>
    <t>C-100형</t>
    <phoneticPr fontId="2" type="noConversion"/>
  </si>
  <si>
    <t>방부각재+합판12T, 2P</t>
    <phoneticPr fontId="2" type="noConversion"/>
  </si>
  <si>
    <t>인테리어필름(벽)</t>
    <phoneticPr fontId="2" type="noConversion"/>
  </si>
  <si>
    <t>간접조명아크릴(천정)</t>
    <phoneticPr fontId="2" type="noConversion"/>
  </si>
  <si>
    <t>도배공사(벽,천정)</t>
    <phoneticPr fontId="2" type="noConversion"/>
  </si>
  <si>
    <t>식</t>
    <phoneticPr fontId="2" type="noConversion"/>
  </si>
  <si>
    <t>기존천정형냉난방기 및 벽걸이 철거</t>
    <phoneticPr fontId="2" type="noConversion"/>
  </si>
  <si>
    <t>대</t>
    <phoneticPr fontId="2" type="noConversion"/>
  </si>
  <si>
    <t>비닐타일</t>
    <phoneticPr fontId="2" type="noConversion"/>
  </si>
  <si>
    <t>M</t>
    <phoneticPr fontId="2" type="noConversion"/>
  </si>
  <si>
    <t>실크,방염</t>
    <phoneticPr fontId="2" type="noConversion"/>
  </si>
  <si>
    <t>커튼공사</t>
    <phoneticPr fontId="2" type="noConversion"/>
  </si>
  <si>
    <t>우드블라인드</t>
    <phoneticPr fontId="2" type="noConversion"/>
  </si>
  <si>
    <t>인테리어패널</t>
    <phoneticPr fontId="2" type="noConversion"/>
  </si>
  <si>
    <t>석면철거공사</t>
    <phoneticPr fontId="2" type="noConversion"/>
  </si>
  <si>
    <t>경량철골틀철거</t>
    <phoneticPr fontId="2" type="noConversion"/>
  </si>
  <si>
    <t>M-BAR시스템</t>
    <phoneticPr fontId="2" type="noConversion"/>
  </si>
  <si>
    <t>③창호/유리공사</t>
    <phoneticPr fontId="2" type="noConversion"/>
  </si>
  <si>
    <t>개소</t>
    <phoneticPr fontId="2" type="noConversion"/>
  </si>
  <si>
    <t>실린더</t>
    <phoneticPr fontId="2" type="noConversion"/>
  </si>
  <si>
    <t>도어클로져</t>
    <phoneticPr fontId="2" type="noConversion"/>
  </si>
  <si>
    <t>3000*600</t>
    <phoneticPr fontId="2" type="noConversion"/>
  </si>
  <si>
    <t>EA</t>
    <phoneticPr fontId="2" type="noConversion"/>
  </si>
  <si>
    <t>망입유리 7m/m</t>
    <phoneticPr fontId="2" type="noConversion"/>
  </si>
  <si>
    <t>투명, 900*600*7m/m</t>
    <phoneticPr fontId="2" type="noConversion"/>
  </si>
  <si>
    <t>M2</t>
    <phoneticPr fontId="2" type="noConversion"/>
  </si>
  <si>
    <t>⑤실내건축 및 기타공사</t>
    <phoneticPr fontId="2" type="noConversion"/>
  </si>
  <si>
    <t>④실내건축 및 기타공사</t>
    <phoneticPr fontId="2" type="noConversion"/>
  </si>
  <si>
    <t>벽체틀작업</t>
    <phoneticPr fontId="2" type="noConversion"/>
  </si>
  <si>
    <t>MDF9T</t>
    <phoneticPr fontId="2" type="noConversion"/>
  </si>
  <si>
    <t>경량철골틀</t>
    <phoneticPr fontId="2" type="noConversion"/>
  </si>
  <si>
    <t>T-BAR</t>
    <phoneticPr fontId="2" type="noConversion"/>
  </si>
  <si>
    <t>흡음천정재</t>
    <phoneticPr fontId="2" type="noConversion"/>
  </si>
  <si>
    <t>마이톤 600*600*15T</t>
    <phoneticPr fontId="2" type="noConversion"/>
  </si>
  <si>
    <t>커텐박스</t>
    <phoneticPr fontId="2" type="noConversion"/>
  </si>
  <si>
    <t>AL몰딩</t>
    <phoneticPr fontId="2" type="noConversion"/>
  </si>
  <si>
    <t>15*15*15</t>
    <phoneticPr fontId="2" type="noConversion"/>
  </si>
  <si>
    <t>150*150, 분체도장</t>
    <phoneticPr fontId="2" type="noConversion"/>
  </si>
  <si>
    <t>퍼티2회+수성2회</t>
    <phoneticPr fontId="2" type="noConversion"/>
  </si>
  <si>
    <t>화이트보드</t>
    <phoneticPr fontId="2" type="noConversion"/>
  </si>
  <si>
    <t>4000*1200</t>
    <phoneticPr fontId="2" type="noConversion"/>
  </si>
  <si>
    <t>개소</t>
    <phoneticPr fontId="2" type="noConversion"/>
  </si>
  <si>
    <t>미장공사</t>
    <phoneticPr fontId="2" type="noConversion"/>
  </si>
  <si>
    <t>기존 흑칠판 철거면</t>
    <phoneticPr fontId="2" type="noConversion"/>
  </si>
  <si>
    <t>커튼공사</t>
    <phoneticPr fontId="2" type="noConversion"/>
  </si>
  <si>
    <t>롤스크린</t>
    <phoneticPr fontId="2" type="noConversion"/>
  </si>
  <si>
    <t>조적벽체철거</t>
    <phoneticPr fontId="2" type="noConversion"/>
  </si>
  <si>
    <t>칠판/단상/목재악세스플로어/목창호철거</t>
    <phoneticPr fontId="2" type="noConversion"/>
  </si>
  <si>
    <t>건식벽체/목재악세스플로어/목창호/외부AL창호철거</t>
    <phoneticPr fontId="2" type="noConversion"/>
  </si>
  <si>
    <t>장비대</t>
    <phoneticPr fontId="2" type="noConversion"/>
  </si>
  <si>
    <t>스카이</t>
    <phoneticPr fontId="2" type="noConversion"/>
  </si>
  <si>
    <t>일대</t>
    <phoneticPr fontId="2" type="noConversion"/>
  </si>
  <si>
    <t>고정말굽</t>
    <phoneticPr fontId="2" type="noConversion"/>
  </si>
  <si>
    <t>PL FIX창호 115m/m</t>
    <phoneticPr fontId="2" type="noConversion"/>
  </si>
  <si>
    <t>복층유리</t>
    <phoneticPr fontId="2" type="noConversion"/>
  </si>
  <si>
    <t>투명5m/m+6A+투명5m/m</t>
    <phoneticPr fontId="2" type="noConversion"/>
  </si>
  <si>
    <t>유리폐기물</t>
    <phoneticPr fontId="2" type="noConversion"/>
  </si>
  <si>
    <t>PL FIX &amp; 미서기창호 (공틀 225m/m)</t>
    <phoneticPr fontId="2" type="noConversion"/>
  </si>
  <si>
    <t>3900*1900</t>
    <phoneticPr fontId="2" type="noConversion"/>
  </si>
  <si>
    <t>방화석고보드</t>
    <phoneticPr fontId="2" type="noConversion"/>
  </si>
  <si>
    <t>그라스울 24K</t>
    <phoneticPr fontId="2" type="noConversion"/>
  </si>
  <si>
    <t>100T</t>
    <phoneticPr fontId="2" type="noConversion"/>
  </si>
  <si>
    <t>벽체틀작업</t>
    <phoneticPr fontId="2" type="noConversion"/>
  </si>
  <si>
    <t>인테리어패널</t>
    <phoneticPr fontId="2" type="noConversion"/>
  </si>
  <si>
    <t>MDF9T+인테리어필름</t>
    <phoneticPr fontId="2" type="noConversion"/>
  </si>
  <si>
    <t>디자인월</t>
    <phoneticPr fontId="2" type="noConversion"/>
  </si>
  <si>
    <t>컬러유리</t>
    <phoneticPr fontId="2" type="noConversion"/>
  </si>
  <si>
    <t>각면, 5m/m</t>
    <phoneticPr fontId="2" type="noConversion"/>
  </si>
  <si>
    <t>325*790*9T</t>
    <phoneticPr fontId="2" type="noConversion"/>
  </si>
  <si>
    <t>에나멜페인트(방화문틀,철재면)</t>
    <phoneticPr fontId="2" type="noConversion"/>
  </si>
  <si>
    <t>에나멜3회</t>
    <phoneticPr fontId="2" type="noConversion"/>
  </si>
  <si>
    <t>스틸 악세스플로어</t>
    <phoneticPr fontId="2" type="noConversion"/>
  </si>
  <si>
    <t>우드블라인드</t>
    <phoneticPr fontId="2" type="noConversion"/>
  </si>
  <si>
    <t>스탠드냉난방기철거</t>
    <phoneticPr fontId="2" type="noConversion"/>
  </si>
  <si>
    <t>600*600, 전도성마감</t>
    <phoneticPr fontId="2" type="noConversion"/>
  </si>
  <si>
    <t>아울렛박스타공</t>
    <phoneticPr fontId="2" type="noConversion"/>
  </si>
  <si>
    <t>실명칭표찰</t>
    <phoneticPr fontId="2" type="noConversion"/>
  </si>
  <si>
    <t>보안설비공사</t>
    <phoneticPr fontId="2" type="noConversion"/>
  </si>
  <si>
    <t>에스원</t>
    <phoneticPr fontId="2" type="noConversion"/>
  </si>
  <si>
    <t>경량천정철거</t>
    <phoneticPr fontId="2" type="noConversion"/>
  </si>
  <si>
    <t>T-BAR시스템/마이톤</t>
    <phoneticPr fontId="2" type="noConversion"/>
  </si>
  <si>
    <t>조적벽체커팅</t>
    <phoneticPr fontId="2" type="noConversion"/>
  </si>
  <si>
    <t>개소</t>
    <phoneticPr fontId="2" type="noConversion"/>
  </si>
  <si>
    <t>미니굴삭기</t>
    <phoneticPr fontId="2" type="noConversion"/>
  </si>
  <si>
    <t>시멘트벽돌쌓기</t>
    <phoneticPr fontId="2" type="noConversion"/>
  </si>
  <si>
    <t>1.0B</t>
    <phoneticPr fontId="2" type="noConversion"/>
  </si>
  <si>
    <t>시멘트몰탈</t>
    <phoneticPr fontId="2" type="noConversion"/>
  </si>
  <si>
    <t>18m/m</t>
    <phoneticPr fontId="2" type="noConversion"/>
  </si>
  <si>
    <t>바닥몰탈</t>
    <phoneticPr fontId="2" type="noConversion"/>
  </si>
  <si>
    <t>③조적/미장공사</t>
    <phoneticPr fontId="2" type="noConversion"/>
  </si>
  <si>
    <t>300*300</t>
    <phoneticPr fontId="2" type="noConversion"/>
  </si>
  <si>
    <t>M3</t>
    <phoneticPr fontId="2" type="noConversion"/>
  </si>
  <si>
    <t>플로어힌지</t>
    <phoneticPr fontId="2" type="noConversion"/>
  </si>
  <si>
    <t>K-8300</t>
    <phoneticPr fontId="2" type="noConversion"/>
  </si>
  <si>
    <t>SST L=600</t>
    <phoneticPr fontId="2" type="noConversion"/>
  </si>
  <si>
    <t>냉난방기 실내기 타공</t>
    <phoneticPr fontId="2" type="noConversion"/>
  </si>
  <si>
    <t>개소</t>
    <phoneticPr fontId="2" type="noConversion"/>
  </si>
  <si>
    <t>점검구</t>
    <phoneticPr fontId="2" type="noConversion"/>
  </si>
  <si>
    <t>450*450</t>
    <phoneticPr fontId="2" type="noConversion"/>
  </si>
  <si>
    <t>⑥냉난방기공사</t>
    <phoneticPr fontId="2" type="noConversion"/>
  </si>
  <si>
    <t>실외기</t>
    <phoneticPr fontId="2" type="noConversion"/>
  </si>
  <si>
    <t>실내기</t>
    <phoneticPr fontId="2" type="noConversion"/>
  </si>
  <si>
    <t>4-WAY판넬</t>
    <phoneticPr fontId="2" type="noConversion"/>
  </si>
  <si>
    <t>Y형분기관</t>
    <phoneticPr fontId="2" type="noConversion"/>
  </si>
  <si>
    <t>유선리모컨</t>
    <phoneticPr fontId="2" type="noConversion"/>
  </si>
  <si>
    <t>유연호수</t>
    <phoneticPr fontId="2" type="noConversion"/>
  </si>
  <si>
    <t>실외기받침대</t>
    <phoneticPr fontId="2" type="noConversion"/>
  </si>
  <si>
    <t>AM200FXVGGHH1</t>
    <phoneticPr fontId="2" type="noConversion"/>
  </si>
  <si>
    <t>AM110NN4DBH1</t>
    <phoneticPr fontId="2" type="noConversion"/>
  </si>
  <si>
    <t>PC4NUFK1N</t>
    <phoneticPr fontId="2" type="noConversion"/>
  </si>
  <si>
    <t>AXJ-YA2512M</t>
    <phoneticPr fontId="2" type="noConversion"/>
  </si>
  <si>
    <t>AXJ-2812M</t>
    <phoneticPr fontId="2" type="noConversion"/>
  </si>
  <si>
    <t>AXJ-2815M</t>
    <phoneticPr fontId="2" type="noConversion"/>
  </si>
  <si>
    <t>AWR-WE13N</t>
    <phoneticPr fontId="2" type="noConversion"/>
  </si>
  <si>
    <t>방진가대</t>
    <phoneticPr fontId="2" type="noConversion"/>
  </si>
  <si>
    <t>대</t>
    <phoneticPr fontId="2" type="noConversion"/>
  </si>
  <si>
    <t>EA</t>
    <phoneticPr fontId="2" type="noConversion"/>
  </si>
  <si>
    <t>SET</t>
    <phoneticPr fontId="2" type="noConversion"/>
  </si>
  <si>
    <t>SET</t>
    <phoneticPr fontId="2" type="noConversion"/>
  </si>
  <si>
    <t>식</t>
    <phoneticPr fontId="2" type="noConversion"/>
  </si>
  <si>
    <t>냉매배관</t>
    <phoneticPr fontId="2" type="noConversion"/>
  </si>
  <si>
    <t>배관지지대</t>
    <phoneticPr fontId="2" type="noConversion"/>
  </si>
  <si>
    <t>배관보온재</t>
    <phoneticPr fontId="2" type="noConversion"/>
  </si>
  <si>
    <t>드레인</t>
    <phoneticPr fontId="2" type="noConversion"/>
  </si>
  <si>
    <t>VCTF 전선</t>
    <phoneticPr fontId="2" type="noConversion"/>
  </si>
  <si>
    <t>배관공사</t>
    <phoneticPr fontId="2" type="noConversion"/>
  </si>
  <si>
    <t>드레인공사</t>
    <phoneticPr fontId="2" type="noConversion"/>
  </si>
  <si>
    <t>전기콘트롤공사</t>
    <phoneticPr fontId="2" type="noConversion"/>
  </si>
  <si>
    <t>배관압력시험</t>
    <phoneticPr fontId="2" type="noConversion"/>
  </si>
  <si>
    <t>냉매보충 시운전</t>
    <phoneticPr fontId="2" type="noConversion"/>
  </si>
  <si>
    <t>기타잡자재</t>
    <phoneticPr fontId="2" type="noConversion"/>
  </si>
  <si>
    <t>옥상배관츄레이커버</t>
    <phoneticPr fontId="2" type="noConversion"/>
  </si>
  <si>
    <t>소   계</t>
    <phoneticPr fontId="2" type="noConversion"/>
  </si>
  <si>
    <t>갑종방화문(디자인도어)</t>
    <phoneticPr fontId="2" type="noConversion"/>
  </si>
  <si>
    <t>900*2700, 문틀 240BAR</t>
    <phoneticPr fontId="2" type="noConversion"/>
  </si>
  <si>
    <t>레바형</t>
    <phoneticPr fontId="2" type="noConversion"/>
  </si>
  <si>
    <t>K-630</t>
    <phoneticPr fontId="2" type="noConversion"/>
  </si>
  <si>
    <t>⑤냉난방기공사</t>
    <phoneticPr fontId="2" type="noConversion"/>
  </si>
  <si>
    <t>바닥타일(논슬립)</t>
    <phoneticPr fontId="2" type="noConversion"/>
  </si>
  <si>
    <t>바닥타일(포세린)</t>
    <phoneticPr fontId="2" type="noConversion"/>
  </si>
  <si>
    <t>600*600</t>
    <phoneticPr fontId="2" type="noConversion"/>
  </si>
  <si>
    <t>SSD(블랙)세이프도어</t>
    <phoneticPr fontId="2" type="noConversion"/>
  </si>
  <si>
    <t>소형 부스터 펌프</t>
  </si>
  <si>
    <t>D40*2.2KW</t>
  </si>
  <si>
    <t>대</t>
  </si>
  <si>
    <t>전기 온수기(STS)</t>
  </si>
  <si>
    <t>440LIT</t>
  </si>
  <si>
    <t>온수기 거치대</t>
  </si>
  <si>
    <t>개소</t>
  </si>
  <si>
    <t>기계설치공</t>
  </si>
  <si>
    <t>인</t>
  </si>
  <si>
    <t>식</t>
  </si>
  <si>
    <t>SUS (2.5T)관</t>
  </si>
  <si>
    <t>D65</t>
  </si>
  <si>
    <t>M</t>
  </si>
  <si>
    <t>D50</t>
  </si>
  <si>
    <t>D40</t>
  </si>
  <si>
    <t>D32</t>
  </si>
  <si>
    <t>D25</t>
  </si>
  <si>
    <t>D20</t>
  </si>
  <si>
    <t>D15</t>
  </si>
  <si>
    <t>SUS 엘보(용접)</t>
  </si>
  <si>
    <t>EA</t>
  </si>
  <si>
    <t>SUS 엘보(나사)</t>
  </si>
  <si>
    <t>SUS 티이(용접)</t>
  </si>
  <si>
    <t>SUS 캡(용접)</t>
  </si>
  <si>
    <t>SUS 레듀셔(용접)</t>
  </si>
  <si>
    <t>SUS 붓싱</t>
  </si>
  <si>
    <t>SUS 유니온</t>
  </si>
  <si>
    <t>SUS 닛블</t>
  </si>
  <si>
    <t>SUS 용접</t>
  </si>
  <si>
    <t>SUS 주름관</t>
  </si>
  <si>
    <t>주름관 M-V/S</t>
  </si>
  <si>
    <t>아티론보온(강관용,20T)</t>
  </si>
  <si>
    <t>황동 볼 V/V(10K)</t>
  </si>
  <si>
    <t>절연 행가(달대 볼트)</t>
  </si>
  <si>
    <t>기존관 철거</t>
  </si>
  <si>
    <t>코 아</t>
  </si>
  <si>
    <t>D100</t>
  </si>
  <si>
    <t>캇팅 및 파취</t>
  </si>
  <si>
    <t>노무비</t>
    <phoneticPr fontId="2" type="noConversion"/>
  </si>
  <si>
    <t>배관공</t>
    <phoneticPr fontId="2" type="noConversion"/>
  </si>
  <si>
    <t>PVC VG1(백색,신제품)</t>
  </si>
  <si>
    <t>D75</t>
  </si>
  <si>
    <t>PVC VG2(백색,신제품)</t>
  </si>
  <si>
    <t>PVC 90˚엘보(DTS)</t>
  </si>
  <si>
    <t>PVC YT(DTS)</t>
  </si>
  <si>
    <t>D100*D100</t>
  </si>
  <si>
    <t>D100*D75</t>
  </si>
  <si>
    <t>D100*D50</t>
  </si>
  <si>
    <t>D75*D75</t>
  </si>
  <si>
    <t>D75*D50</t>
  </si>
  <si>
    <t>PVC 소켓(DTS)</t>
  </si>
  <si>
    <t>PVC P-트랩(DTS)</t>
  </si>
  <si>
    <t>PVC 본드</t>
  </si>
  <si>
    <t>500G</t>
  </si>
  <si>
    <t>통</t>
  </si>
  <si>
    <t>조절 F·D(욕실)</t>
  </si>
  <si>
    <t>배수 금구</t>
  </si>
  <si>
    <t>일반 행가(달대 볼트)</t>
  </si>
  <si>
    <t>D125</t>
  </si>
  <si>
    <t>PVC 45˚엘보(DTS)</t>
  </si>
  <si>
    <t>PVC 소제구(DTS)</t>
  </si>
  <si>
    <t>100*50*1.4T,W=900,H=2510,
 갈바1.6T 분체도장 마감</t>
    <phoneticPr fontId="2" type="noConversion"/>
  </si>
  <si>
    <t>12.5T, 2P 양면</t>
    <phoneticPr fontId="2" type="noConversion"/>
  </si>
  <si>
    <t>600*300</t>
    <phoneticPr fontId="2" type="noConversion"/>
  </si>
  <si>
    <t>④방수공사</t>
    <phoneticPr fontId="2" type="noConversion"/>
  </si>
  <si>
    <t>액체방수</t>
    <phoneticPr fontId="2" type="noConversion"/>
  </si>
  <si>
    <t>우레탄방수</t>
    <phoneticPr fontId="2" type="noConversion"/>
  </si>
  <si>
    <t>2회</t>
    <phoneticPr fontId="2" type="noConversion"/>
  </si>
  <si>
    <t>1회</t>
    <phoneticPr fontId="2" type="noConversion"/>
  </si>
  <si>
    <t>코너비드</t>
    <phoneticPr fontId="2" type="noConversion"/>
  </si>
  <si>
    <t>12*12 스텐</t>
    <phoneticPr fontId="2" type="noConversion"/>
  </si>
  <si>
    <t>M</t>
    <phoneticPr fontId="2" type="noConversion"/>
  </si>
  <si>
    <t>보호몰탈</t>
    <phoneticPr fontId="2" type="noConversion"/>
  </si>
  <si>
    <t>수성도장(벽,몰탈면)</t>
    <phoneticPr fontId="2" type="noConversion"/>
  </si>
  <si>
    <t>수성도장(천정,몰탈면)</t>
    <phoneticPr fontId="2" type="noConversion"/>
  </si>
  <si>
    <t>H=200</t>
    <phoneticPr fontId="2" type="noConversion"/>
  </si>
  <si>
    <t>파벽돌</t>
    <phoneticPr fontId="2" type="noConversion"/>
  </si>
  <si>
    <t>900*2400</t>
    <phoneticPr fontId="2" type="noConversion"/>
  </si>
  <si>
    <t>천정틀작업(바리솔등박스)</t>
    <phoneticPr fontId="2" type="noConversion"/>
  </si>
  <si>
    <t>바리솔</t>
    <phoneticPr fontId="2" type="noConversion"/>
  </si>
  <si>
    <t>조명용</t>
    <phoneticPr fontId="2" type="noConversion"/>
  </si>
  <si>
    <t>각관50*50*1.4T, 합판9T
 MDF9T 인테리어필름마감</t>
    <phoneticPr fontId="2" type="noConversion"/>
  </si>
  <si>
    <t>⑤타일공사</t>
    <phoneticPr fontId="2" type="noConversion"/>
  </si>
  <si>
    <t>⑥금속/창호/유리공사</t>
    <phoneticPr fontId="2" type="noConversion"/>
  </si>
  <si>
    <t>⑦설비공사</t>
    <phoneticPr fontId="2" type="noConversion"/>
  </si>
  <si>
    <t>⑦-1장비설치공사</t>
    <phoneticPr fontId="2" type="noConversion"/>
  </si>
  <si>
    <t>⑦-2급수,급탕 배관공사</t>
    <phoneticPr fontId="2" type="noConversion"/>
  </si>
  <si>
    <t>⑦-3오.배수 배관공사</t>
    <phoneticPr fontId="2" type="noConversion"/>
  </si>
  <si>
    <t>⑧실내건축 및 기타공사</t>
    <phoneticPr fontId="2" type="noConversion"/>
  </si>
  <si>
    <t>⑨냉난방기공사</t>
    <phoneticPr fontId="2" type="noConversion"/>
  </si>
  <si>
    <t>⑨-1장비대(DVM PLUS IV)</t>
    <phoneticPr fontId="2" type="noConversion"/>
  </si>
  <si>
    <t>⑨-2기타자재대</t>
    <phoneticPr fontId="2" type="noConversion"/>
  </si>
  <si>
    <t>⑨-3설치비</t>
    <phoneticPr fontId="2" type="noConversion"/>
  </si>
  <si>
    <t>AM280FXVGGHH1</t>
    <phoneticPr fontId="2" type="noConversion"/>
  </si>
  <si>
    <t>AXJ-YA2812M</t>
    <phoneticPr fontId="2" type="noConversion"/>
  </si>
  <si>
    <t>AXJ-YA2815M</t>
    <phoneticPr fontId="2" type="noConversion"/>
  </si>
  <si>
    <t>AXJ-YA3419M</t>
    <phoneticPr fontId="2" type="noConversion"/>
  </si>
  <si>
    <t>크레인</t>
    <phoneticPr fontId="2" type="noConversion"/>
  </si>
  <si>
    <t>AC072RA1DBH1SY</t>
    <phoneticPr fontId="2" type="noConversion"/>
  </si>
  <si>
    <t>싱글(프로젝트실)</t>
    <phoneticPr fontId="2" type="noConversion"/>
  </si>
  <si>
    <t>V.P도장(벽,석고면)</t>
    <phoneticPr fontId="2" type="noConversion"/>
  </si>
  <si>
    <t>퍼티2회+V.P2회</t>
    <phoneticPr fontId="2" type="noConversion"/>
  </si>
  <si>
    <t>2.탐구관 5층 미용계열 실습실</t>
    <phoneticPr fontId="2" type="noConversion"/>
  </si>
  <si>
    <t>1.본관 5층 미용계열 실습실</t>
    <phoneticPr fontId="2" type="noConversion"/>
  </si>
  <si>
    <t>3.창조관1층 사회체육과 골프연습장</t>
    <phoneticPr fontId="2" type="noConversion"/>
  </si>
  <si>
    <t>⑥-1장비대(DVM PLUS IV)</t>
    <phoneticPr fontId="2" type="noConversion"/>
  </si>
  <si>
    <t>⑥-2기타자재대</t>
    <phoneticPr fontId="2" type="noConversion"/>
  </si>
  <si>
    <t>⑥-3설치비</t>
    <phoneticPr fontId="2" type="noConversion"/>
  </si>
  <si>
    <t>4.미래관8층 801호, 802호, 803호, 804호 산업디자인과 실습실</t>
    <phoneticPr fontId="2" type="noConversion"/>
  </si>
  <si>
    <t>⑤-1EHP장비대</t>
    <phoneticPr fontId="2" type="noConversion"/>
  </si>
  <si>
    <t>⑤-2기타자재대</t>
    <phoneticPr fontId="2" type="noConversion"/>
  </si>
  <si>
    <t>⑤-3설치비</t>
    <phoneticPr fontId="2" type="noConversion"/>
  </si>
  <si>
    <t>5.정보관7층 702호, 703호, 705호, 706호 강의실</t>
    <phoneticPr fontId="2" type="noConversion"/>
  </si>
  <si>
    <t>천정형냉난방기철거</t>
    <phoneticPr fontId="2" type="noConversion"/>
  </si>
  <si>
    <t>1800*2400</t>
    <phoneticPr fontId="2" type="noConversion"/>
  </si>
  <si>
    <t>M-BAR시스템/석고보드</t>
    <phoneticPr fontId="2" type="noConversion"/>
  </si>
  <si>
    <t>건식벽체/기존인테리어/바닥몰탈/바닥데코타일/외부창호/기타철거</t>
    <phoneticPr fontId="2" type="noConversion"/>
  </si>
  <si>
    <t>바닥몰탈/바닥목재틀/데코타일/기존인테리어/창호/기타철거</t>
    <phoneticPr fontId="2" type="noConversion"/>
  </si>
  <si>
    <t>5100*1400</t>
    <phoneticPr fontId="2" type="noConversion"/>
  </si>
  <si>
    <t>7400*1200</t>
    <phoneticPr fontId="2" type="noConversion"/>
  </si>
  <si>
    <t>미용 거울대(이미지참조)</t>
    <phoneticPr fontId="2" type="noConversion"/>
  </si>
  <si>
    <t>SSD(블랙)프레임</t>
    <phoneticPr fontId="2" type="noConversion"/>
  </si>
  <si>
    <t>1800*2600</t>
    <phoneticPr fontId="2" type="noConversion"/>
  </si>
  <si>
    <t>900*2600</t>
    <phoneticPr fontId="2" type="noConversion"/>
  </si>
  <si>
    <t>AL창호(샴푸실파티션)</t>
    <phoneticPr fontId="2" type="noConversion"/>
  </si>
  <si>
    <t>2000*2600</t>
    <phoneticPr fontId="2" type="noConversion"/>
  </si>
  <si>
    <t>강화유리</t>
    <phoneticPr fontId="2" type="noConversion"/>
  </si>
  <si>
    <t>투명 8m/m</t>
    <phoneticPr fontId="2" type="noConversion"/>
  </si>
  <si>
    <t>미스 8m/m</t>
    <phoneticPr fontId="2" type="noConversion"/>
  </si>
  <si>
    <t>M-BAR</t>
    <phoneticPr fontId="2" type="noConversion"/>
  </si>
  <si>
    <t>천정석고붙이기(단천정포함)</t>
    <phoneticPr fontId="2" type="noConversion"/>
  </si>
  <si>
    <t>일반석고보드 9.5T, 2P</t>
    <phoneticPr fontId="2" type="noConversion"/>
  </si>
  <si>
    <t>경량철골틀(단천정포함)</t>
    <phoneticPr fontId="2" type="noConversion"/>
  </si>
  <si>
    <t>각재+합판9T+석고9.5T</t>
    <phoneticPr fontId="2" type="noConversion"/>
  </si>
  <si>
    <t>비조명용</t>
    <phoneticPr fontId="2" type="noConversion"/>
  </si>
  <si>
    <t>각관50*50*1.4T, 합판9T
 석고9.5T 백색도장마감</t>
    <phoneticPr fontId="2" type="noConversion"/>
  </si>
  <si>
    <t>V.P도장(천정,석고면)</t>
    <phoneticPr fontId="2" type="noConversion"/>
  </si>
  <si>
    <t>L형앵글, D=200 백색 5T</t>
    <phoneticPr fontId="2" type="noConversion"/>
  </si>
  <si>
    <t>벽타일(폴리싱)</t>
    <phoneticPr fontId="2" type="noConversion"/>
  </si>
  <si>
    <t>재료분리대</t>
  </si>
  <si>
    <t>40*20, 스텐</t>
  </si>
  <si>
    <t>AM220FXVGGHH1</t>
    <phoneticPr fontId="2" type="noConversion"/>
  </si>
  <si>
    <t>AM145NN4DBH1</t>
    <phoneticPr fontId="2" type="noConversion"/>
  </si>
  <si>
    <t>AM083NN4DBH1</t>
    <phoneticPr fontId="2" type="noConversion"/>
  </si>
  <si>
    <t>배관츄레이커버</t>
    <phoneticPr fontId="2" type="noConversion"/>
  </si>
  <si>
    <t>EA</t>
    <phoneticPr fontId="2" type="noConversion"/>
  </si>
  <si>
    <t>알미늄바100*45+인테리어필름</t>
    <phoneticPr fontId="2" type="noConversion"/>
  </si>
  <si>
    <t>천정루바 L=1200</t>
    <phoneticPr fontId="2" type="noConversion"/>
  </si>
  <si>
    <t>900*2100</t>
    <phoneticPr fontId="2" type="noConversion"/>
  </si>
  <si>
    <t>900*2150</t>
    <phoneticPr fontId="2" type="noConversion"/>
  </si>
  <si>
    <t>900*2380</t>
    <phoneticPr fontId="2" type="noConversion"/>
  </si>
  <si>
    <t>도어손잡이(블랙)</t>
    <phoneticPr fontId="2" type="noConversion"/>
  </si>
  <si>
    <t>강화유리</t>
    <phoneticPr fontId="2" type="noConversion"/>
  </si>
  <si>
    <t>투명, 12m/m</t>
    <phoneticPr fontId="2" type="noConversion"/>
  </si>
  <si>
    <t>M2</t>
    <phoneticPr fontId="2" type="noConversion"/>
  </si>
  <si>
    <t>각재+합판9T+은경5T</t>
    <phoneticPr fontId="2" type="noConversion"/>
  </si>
  <si>
    <t>백 관(KSD3507)</t>
  </si>
  <si>
    <t>백 엘보(용접)</t>
  </si>
  <si>
    <t>백 캡(용접)</t>
  </si>
  <si>
    <t>백 장닛블</t>
  </si>
  <si>
    <t>강관 용접</t>
  </si>
  <si>
    <t>옥내소화전함(STL+STS)</t>
  </si>
  <si>
    <t>650*1200</t>
  </si>
  <si>
    <t>SET</t>
  </si>
  <si>
    <t>앵글 V/V(소방용)</t>
  </si>
  <si>
    <t>소방 호스</t>
  </si>
  <si>
    <t>D40*15M</t>
  </si>
  <si>
    <t>본</t>
  </si>
  <si>
    <t>관 창(방사형)</t>
  </si>
  <si>
    <t>일반 행가(달대볼트)</t>
  </si>
  <si>
    <t>⑦-4소화전함 이설</t>
    <phoneticPr fontId="2" type="noConversion"/>
  </si>
  <si>
    <t>스크린골프</t>
    <phoneticPr fontId="2" type="noConversion"/>
  </si>
  <si>
    <t>연습용기기</t>
    <phoneticPr fontId="2" type="noConversion"/>
  </si>
  <si>
    <t>볼공급기</t>
    <phoneticPr fontId="2" type="noConversion"/>
  </si>
  <si>
    <t>프로젝트</t>
    <phoneticPr fontId="2" type="noConversion"/>
  </si>
  <si>
    <t>매트류</t>
    <phoneticPr fontId="2" type="noConversion"/>
  </si>
  <si>
    <t>골프존 동등 이상 제품</t>
    <phoneticPr fontId="2" type="noConversion"/>
  </si>
  <si>
    <t>골프존 GDR 동등 이상제품</t>
    <phoneticPr fontId="2" type="noConversion"/>
  </si>
  <si>
    <t>간접조명박스(거울대)</t>
    <phoneticPr fontId="2" type="noConversion"/>
  </si>
  <si>
    <t>인조석 선반</t>
    <phoneticPr fontId="2" type="noConversion"/>
  </si>
  <si>
    <t>각관50*50*1.4T, 합판9T
 인조석 12m/m 마감</t>
    <phoneticPr fontId="2" type="noConversion"/>
  </si>
  <si>
    <t>M</t>
    <phoneticPr fontId="2" type="noConversion"/>
  </si>
  <si>
    <t>바닥몰탈/기존그물망 및 기타철거</t>
    <phoneticPr fontId="2" type="noConversion"/>
  </si>
  <si>
    <t>LG데코타일 600*600*3T</t>
    <phoneticPr fontId="2" type="noConversion"/>
  </si>
  <si>
    <t>수성도장(몰탈면)</t>
    <phoneticPr fontId="2" type="noConversion"/>
  </si>
  <si>
    <t>큐비클</t>
    <phoneticPr fontId="2" type="noConversion"/>
  </si>
  <si>
    <t>20T</t>
    <phoneticPr fontId="2" type="noConversion"/>
  </si>
  <si>
    <t>개소</t>
    <phoneticPr fontId="2" type="noConversion"/>
  </si>
  <si>
    <t>W200, D45</t>
    <phoneticPr fontId="2" type="noConversion"/>
  </si>
  <si>
    <t>복도입구게이트 SST</t>
    <phoneticPr fontId="2" type="noConversion"/>
  </si>
  <si>
    <t>싱크대(인조석상판, 싱크볼2EA, 수전4EA) W2500*D600*H870</t>
  </si>
  <si>
    <t>싱크대(인조석상판, 싱크볼4EA, 수전8EA) W6460*D600*H870</t>
  </si>
  <si>
    <t>세면대(인조석상판, 세면대4EA, 수전4EA) W5860*D550*H870</t>
  </si>
  <si>
    <t>싱크대(인조석상판, 싱크볼3EA, 수전6EA) W4720*D600*H870</t>
  </si>
  <si>
    <t>싱크대(인조석상판, 싱크볼3EA, 수전6EA) W3100*D600*H870</t>
  </si>
  <si>
    <t>싱크대(라미네이트상판, 싱크볼1EA, 수전1EA) W1200*D600*H870</t>
  </si>
  <si>
    <t>인조석선반</t>
  </si>
  <si>
    <t>W4420*D400*H100</t>
  </si>
  <si>
    <t>W2950*D400*H100</t>
  </si>
  <si>
    <t>각재+무취합판9T</t>
    <phoneticPr fontId="2" type="noConversion"/>
  </si>
  <si>
    <t>직접노무비*7.9%</t>
    <phoneticPr fontId="2" type="noConversion"/>
  </si>
  <si>
    <t>직접노무비*3.23%</t>
    <phoneticPr fontId="2" type="noConversion"/>
  </si>
  <si>
    <t>직접노무비*4.50%</t>
    <phoneticPr fontId="2" type="noConversion"/>
  </si>
  <si>
    <t>건강보험료*8.51%</t>
    <phoneticPr fontId="2" type="noConversion"/>
  </si>
  <si>
    <t>(재료비+노무비)*5.6%</t>
    <phoneticPr fontId="2" type="noConversion"/>
  </si>
  <si>
    <t>(재료비+노무비+경비)*6.0%</t>
    <phoneticPr fontId="2" type="noConversion"/>
  </si>
  <si>
    <t>(노무비+경비+일반관리비)*15.0%</t>
    <phoneticPr fontId="2" type="noConversion"/>
  </si>
  <si>
    <t>공사명 : 동의과학대학교 혁신지원사업 교육기반 환경개선공사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</si>
</sst>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7">
    <numFmt numFmtId="5" formatCode="&quot;₩&quot;#,##0;\-&quot;₩&quot;#,##0"/>
    <numFmt numFmtId="42" formatCode="_-&quot;₩&quot;* #,##0_-;\-&quot;₩&quot;* #,##0_-;_-&quot;₩&quot;* &quot;-&quot;_-;_-@_-"/>
    <numFmt numFmtId="41" formatCode="_-* #,##0_-;\-* #,##0_-;_-* &quot;-&quot;_-;_-@_-"/>
    <numFmt numFmtId="24" formatCode="\$#,##0_);[Red]\(\$#,##0\)"/>
    <numFmt numFmtId="25" formatCode="\$#,##0.00_);\(\$#,##0.00\)"/>
    <numFmt numFmtId="176" formatCode="0.0"/>
    <numFmt numFmtId="177" formatCode="_-* #,##0_-;\-* #,##0_-;_-* &quot;-&quot;??_-;_-@_-"/>
    <numFmt numFmtId="178" formatCode="_-* #,##0.0_-;\-* #,##0.0_-;_-* &quot;-&quot;??_-;_-@_-"/>
    <numFmt numFmtId="179" formatCode="mm&quot;월&quot;\ dd&quot;일&quot;"/>
    <numFmt numFmtId="180" formatCode="_ * #,##0.00_ ;_ * \-#,##0.00_ ;_ * &quot;-&quot;??_ ;_ @_ "/>
    <numFmt numFmtId="181" formatCode="_ * #,##0_ ;_ * \-#,##0_ ;_ * &quot;-&quot;_ ;_ @_ "/>
    <numFmt numFmtId="182" formatCode="#,##0;&quot;-&quot;#,##0"/>
    <numFmt numFmtId="183" formatCode="#,##0.00;[Red]#,##0.00;&quot; &quot;"/>
    <numFmt numFmtId="184" formatCode="0.0000%"/>
    <numFmt numFmtId="185" formatCode="#,##0.0000"/>
    <numFmt numFmtId="186" formatCode="#,##0&quot; 원&quot;"/>
    <numFmt numFmtId="187" formatCode="#."/>
    <numFmt numFmtId="188" formatCode="\ "/>
    <numFmt numFmtId="189" formatCode="0.00000000%"/>
    <numFmt numFmtId="190" formatCode="#,##0.0;[Red]#,##0.0"/>
    <numFmt numFmtId="191" formatCode="_ &quot;₩&quot;* #,##0_ ;_ &quot;₩&quot;* &quot;₩&quot;\-#,##0_ ;_ &quot;₩&quot;* &quot;-&quot;_ ;_ @_ "/>
    <numFmt numFmtId="192" formatCode="_ * #,##0_ ;_ * &quot;₩&quot;\-#,##0_ ;_ * &quot;-&quot;_ ;_ @_ "/>
    <numFmt numFmtId="193" formatCode="#,##0.0"/>
    <numFmt numFmtId="194" formatCode="#,##0.000"/>
    <numFmt numFmtId="195" formatCode="_-* #,##0.0_-;&quot;₩&quot;\!\-* #,##0.0_-;_-* &quot;-&quot;_-;_-@_-"/>
    <numFmt numFmtId="196" formatCode="_-* #,##0.0_-;\-* #,##0.0_-;_-* &quot;-&quot;_-;_-@_-"/>
    <numFmt numFmtId="197" formatCode="_-* #,##0.00_-;\-* #,##0.00_-;_-* &quot;-&quot;_-;_-@_-"/>
    <numFmt numFmtId="198" formatCode="#,##0_ "/>
    <numFmt numFmtId="199" formatCode="0.0%"/>
    <numFmt numFmtId="200" formatCode="0.000"/>
    <numFmt numFmtId="201" formatCode="#,##0.0;[Red]#,##0.0;&quot; &quot;"/>
    <numFmt numFmtId="202" formatCode="#,##0.00000"/>
    <numFmt numFmtId="203" formatCode="&quot;₩&quot;#,##0;&quot;₩&quot;&quot;₩&quot;&quot;₩&quot;&quot;₩&quot;\-#,##0"/>
    <numFmt numFmtId="204" formatCode="_(&quot;RM&quot;* #,##0.00_);_(&quot;RM&quot;* \(#,##0.00\);_(&quot;RM&quot;* &quot;-&quot;??_);_(@_)"/>
    <numFmt numFmtId="205" formatCode="&quot;US$&quot;#,##0_);\(&quot;US$&quot;#,##0\)"/>
    <numFmt numFmtId="206" formatCode="0_);\(0\)"/>
    <numFmt numFmtId="207" formatCode="[Red]#,##0"/>
    <numFmt numFmtId="208" formatCode="0.000_ "/>
    <numFmt numFmtId="209" formatCode="0_ "/>
    <numFmt numFmtId="210" formatCode="_-* #,##0;\-* #,##0;_-* &quot;-&quot;;_-@"/>
    <numFmt numFmtId="211" formatCode="#,##0;[Red]&quot;-&quot;#,##0"/>
    <numFmt numFmtId="212" formatCode="0.000\ "/>
    <numFmt numFmtId="213" formatCode="&quot;  &quot;@"/>
    <numFmt numFmtId="214" formatCode="0.00\ &quot;)]&quot;"/>
    <numFmt numFmtId="215" formatCode="&quot;₩&quot;#,##0;[Red]&quot;₩&quot;&quot;₩&quot;&quot;₩&quot;&quot;₩&quot;\-#,##0"/>
    <numFmt numFmtId="216" formatCode="0.000\ &quot;²&quot;"/>
    <numFmt numFmtId="217" formatCode="&quot;[(&quot;\ 0.00"/>
    <numFmt numFmtId="218" formatCode="&quot;US$&quot;#,##0_);[Red]\(&quot;US$&quot;#,##0\)"/>
    <numFmt numFmtId="219" formatCode="#,##0.00_ "/>
    <numFmt numFmtId="220" formatCode="#,##0&quot; &quot;;[Red]&quot;△&quot;#,##0&quot; &quot;"/>
    <numFmt numFmtId="221" formatCode="* #,##0&quot; &quot;;[Red]* &quot;△&quot;#,##0&quot; &quot;;* @"/>
    <numFmt numFmtId="222" formatCode="#,##0.####;[Red]&quot;△&quot;#,##0.####"/>
    <numFmt numFmtId="223" formatCode="0_);[Red]\(0\)"/>
    <numFmt numFmtId="224" formatCode="#,##0\ \ "/>
    <numFmt numFmtId="225" formatCode="#,##0&quot;월 생산계획&quot;"/>
    <numFmt numFmtId="226" formatCode="#,##0.0_ "/>
    <numFmt numFmtId="227" formatCode="&quot;₩&quot;#,##0.00;&quot;₩&quot;&quot;₩&quot;&quot;₩&quot;&quot;₩&quot;\-#,##0.00"/>
    <numFmt numFmtId="228" formatCode="_ * #,##0_ ;_ * &quot;₩&quot;\!\-#,##0_ ;_ * &quot;-&quot;_ ;_ @_ "/>
    <numFmt numFmtId="229" formatCode="_ &quot;₩&quot;* #,##0.00_ ;_ &quot;₩&quot;* &quot;₩&quot;\!\-#,##0.00_ ;_ &quot;₩&quot;* &quot;-&quot;??_ ;_ @_ "/>
    <numFmt numFmtId="230" formatCode="yyyy&quot;年&quot;&quot;₩&quot;&quot;₩&quot;&quot;₩&quot;&quot;₩&quot;\ mm&quot;月&quot;&quot;₩&quot;&quot;₩&quot;&quot;₩&quot;&quot;₩&quot;\ dd&quot;日&quot;"/>
    <numFmt numFmtId="231" formatCode="&quot;RM&quot;#,##0.00_);\(&quot;RM&quot;#,##0.00\)"/>
    <numFmt numFmtId="232" formatCode="_ * #,##0.0_ ;_ * \-#,##0.0_ ;_ * &quot;-&quot;?_ ;_ @_ "/>
    <numFmt numFmtId="233" formatCode="#,##0.000000000;[Red]&quot;-&quot;#,##0.000000000"/>
    <numFmt numFmtId="234" formatCode="0\ &quot;EA&quot;"/>
    <numFmt numFmtId="235" formatCode=";;"/>
    <numFmt numFmtId="236" formatCode="yyyy&quot;-&quot;m&quot;-&quot;d"/>
    <numFmt numFmtId="237" formatCode="#,##0.000\ &quot;㎏ &quot;"/>
    <numFmt numFmtId="238" formatCode="#,##0.000\ &quot;m  &quot;"/>
    <numFmt numFmtId="239" formatCode="#,##0.000\ &quot;㎡ &quot;"/>
    <numFmt numFmtId="240" formatCode="#,##0.000\ &quot;㎥ &quot;"/>
    <numFmt numFmtId="241" formatCode="0.000_);[Red]\(0.000\)"/>
    <numFmt numFmtId="242" formatCode="&quot;₩&quot;#,##0;&quot;₩&quot;&quot;₩&quot;\-#,##0"/>
    <numFmt numFmtId="243" formatCode="0.00_);[Red]\(0.00\)"/>
    <numFmt numFmtId="244" formatCode="0\ &quot;t&quot;"/>
    <numFmt numFmtId="245" formatCode="#,###"/>
    <numFmt numFmtId="246" formatCode="#,##0_);[Red]\(#,##0\)"/>
    <numFmt numFmtId="247" formatCode="_(* #,##0_);_(* \(#,##0\);_(* &quot;-&quot;_);_(@_)"/>
    <numFmt numFmtId="248" formatCode="_ * #,##0.00_ ;_ * \-#,##0.00_ ;_ * &quot;-&quot;_ ;_ @_ "/>
    <numFmt numFmtId="249" formatCode="0.000000"/>
    <numFmt numFmtId="250" formatCode="&quot;₩&quot;\ \ #,##0\ &quot;원정&quot;;\-&quot;₩&quot;#,##0"/>
    <numFmt numFmtId="251" formatCode="&quot;$&quot;#,##0.00_);\(&quot;$&quot;#,##0.00\)"/>
    <numFmt numFmtId="252" formatCode="&quot; &quot;@"/>
    <numFmt numFmtId="253" formatCode="#,##0;\-#,##0;&quot;-&quot;"/>
    <numFmt numFmtId="254" formatCode="\-\2\2\4&quot; &quot;"/>
    <numFmt numFmtId="255" formatCode="\-\1&quot; &quot;"/>
    <numFmt numFmtId="256" formatCode="#,##0&quot;  &quot;"/>
    <numFmt numFmtId="257" formatCode="\-\1\4\4&quot; &quot;"/>
    <numFmt numFmtId="258" formatCode="#,##0;\(#,##0\)"/>
    <numFmt numFmtId="259" formatCode="&quot;$&quot;#,##0_);[Red]\(&quot;$&quot;#,##0\)"/>
    <numFmt numFmtId="260" formatCode="\$#,##0.00"/>
    <numFmt numFmtId="261" formatCode="#,##0.00\ &quot;Pts&quot;;\-#,##0.00\ &quot;Pts&quot;"/>
    <numFmt numFmtId="262" formatCode="\$#,##0;\-\$#,##0"/>
    <numFmt numFmtId="263" formatCode="_-[$€-2]* #,##0.00_-;\-[$€-2]* #,##0.00_-;_-[$€-2]* &quot;-&quot;??_-"/>
    <numFmt numFmtId="264" formatCode="#.00"/>
    <numFmt numFmtId="265" formatCode="#,##0.0_);\(#,##0.0\)"/>
    <numFmt numFmtId="266" formatCode="&quot;$&quot;#,##0.00;;"/>
    <numFmt numFmtId="267" formatCode="General_)"/>
    <numFmt numFmtId="268" formatCode="#,##0.0&quot;     &quot;"/>
    <numFmt numFmtId="269" formatCode="\-\2\2\5&quot; &quot;"/>
    <numFmt numFmtId="270" formatCode="&quot;$&quot;#,##0;\-&quot;$&quot;#,##0"/>
    <numFmt numFmtId="271" formatCode="0.0_)"/>
    <numFmt numFmtId="272" formatCode="\1\4\4&quot; &quot;"/>
    <numFmt numFmtId="273" formatCode="&quot;R$&quot;#,##0.00;&quot;R$&quot;\-#,##0.00"/>
    <numFmt numFmtId="274" formatCode="#,##0;[Red]#,##0"/>
    <numFmt numFmtId="275" formatCode="0.0%;[Red]\-0.0%"/>
    <numFmt numFmtId="276" formatCode="0.00%;[Red]\-0.00%"/>
    <numFmt numFmtId="277" formatCode="&quot;₩&quot;#,##0.00;[Red]&quot;₩&quot;\-#,##0.00"/>
    <numFmt numFmtId="278" formatCode="#,##0&quot;칸&quot;"/>
    <numFmt numFmtId="279" formatCode=";;;"/>
    <numFmt numFmtId="280" formatCode="&quot;₩&quot;#,##0;[Red]&quot;₩&quot;&quot;₩&quot;\-#,##0"/>
    <numFmt numFmtId="281" formatCode="#,##0.00\ &quot;F&quot;;\-#,##0.00\ &quot;F&quot;"/>
    <numFmt numFmtId="282" formatCode="_(* #,##0.00_);_(* \(#,##0.00\);_(* &quot;-&quot;_);_(@_)"/>
    <numFmt numFmtId="283" formatCode="000.000"/>
    <numFmt numFmtId="284" formatCode="&quot;₩&quot;#,##0.00;\!\-&quot;₩&quot;#,##0.00"/>
    <numFmt numFmtId="285" formatCode="&quot;₩&quot;#,##0.00;[Red]&quot;₩&quot;\!\!\-&quot;₩&quot;#,##0.00"/>
    <numFmt numFmtId="286" formatCode="_-&quot;₩&quot;* #,##0.00_-;\!\-&quot;₩&quot;* #,##0.00_-;_-&quot;₩&quot;* &quot;-&quot;??_-;_-@_-"/>
    <numFmt numFmtId="287" formatCode="&quot;₩&quot;#,##0;[Red]&quot;₩&quot;&quot;₩&quot;\!\!\-&quot;₩&quot;#,##0"/>
    <numFmt numFmtId="288" formatCode="_-* #,##0.00_-;&quot;₩&quot;&quot;₩&quot;&quot;₩&quot;\!\!\!\-* #,##0.00_-;_-* &quot;-&quot;??_-;_-@_-"/>
    <numFmt numFmtId="289" formatCode="_ * #,##0_ ;_ * &quot;₩&quot;&quot;₩&quot;\!\!\-#,##0_ ;_ * &quot;-&quot;??_ ;_ @_ "/>
    <numFmt numFmtId="290" formatCode="&quot;*&quot;#,##0\ &quot;일 (월)&quot;\ \ "/>
    <numFmt numFmtId="291" formatCode="_-* #,##0_-;&quot;₩&quot;\!\!\-* #,##0_-;_-* &quot;-&quot;_-;_-@_-"/>
    <numFmt numFmtId="292" formatCode="&quot;₩&quot;#,##0;&quot;₩&quot;\!\-&quot;₩&quot;#,##0"/>
    <numFmt numFmtId="293" formatCode="&quot;₩&quot;#,##0.00;[Red]&quot;₩&quot;&quot;₩&quot;\!\!\-&quot;₩&quot;#,##0.00"/>
    <numFmt numFmtId="294" formatCode="&quot;?#,##0.00;\-&quot;&quot;?&quot;#,##0.00"/>
    <numFmt numFmtId="295" formatCode="_ * #\!\,##0_ ;_ * &quot;₩&quot;\!\-#\!\,##0_ ;_ * &quot;-&quot;_ ;_ @_ "/>
    <numFmt numFmtId="296" formatCode="_ * #,##0_ ;_ * &quot;₩&quot;&quot;₩&quot;&quot;₩&quot;&quot;₩&quot;\-#,##0_ ;_ * &quot;-&quot;_ ;_ @_ "/>
    <numFmt numFmtId="297" formatCode="#,##0.#####\ ;[Red]\-#,##0.#####\ "/>
    <numFmt numFmtId="298" formatCode="#,##0\ ;[Red]\-#,##0\ "/>
    <numFmt numFmtId="299" formatCode="\!\$#,##0_);[Red]\!\(\!\$#,##0\!\)"/>
    <numFmt numFmtId="300" formatCode="\!\$#,##0.00_);\!\(\!\$#,##0.00\!\)"/>
    <numFmt numFmtId="301" formatCode="_-* #,##0.000_-;\-* #,##0.000_-;_-* &quot;-&quot;_-;_-@_-"/>
    <numFmt numFmtId="302" formatCode="\!\$#,##0_);\!\(\!\$#,##0\!\)"/>
    <numFmt numFmtId="303" formatCode="&quot;₩&quot;#,##0.00&quot;₩&quot;&quot;₩&quot;\!\!\ ;&quot;₩&quot;&quot;₩&quot;\!\!\(&quot;₩&quot;#,##0.00&quot;₩&quot;&quot;₩&quot;\!\!\)"/>
    <numFmt numFmtId="304" formatCode="d\.m\.yy"/>
    <numFmt numFmtId="305" formatCode="&quot;₩&quot;#,##0;&quot;₩&quot;&quot;₩&quot;&quot;₩&quot;\!\!\-#,##0"/>
    <numFmt numFmtId="306" formatCode="&quot;₩&quot;#,##0;&quot;₩&quot;\-#,##0"/>
    <numFmt numFmtId="307" formatCode="###,###,###,###,###"/>
  </numFmts>
  <fonts count="133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돋움체"/>
      <family val="3"/>
      <charset val="129"/>
    </font>
    <font>
      <sz val="9"/>
      <name val="돋움체"/>
      <family val="3"/>
      <charset val="129"/>
    </font>
    <font>
      <sz val="12"/>
      <name val="돋움체"/>
      <family val="3"/>
      <charset val="129"/>
    </font>
    <font>
      <sz val="10"/>
      <name val="Times New Roman"/>
      <family val="1"/>
    </font>
    <font>
      <sz val="10"/>
      <name val="MS Sans Serif"/>
      <family val="2"/>
    </font>
    <font>
      <sz val="12"/>
      <name val="굴림체"/>
      <family val="3"/>
      <charset val="129"/>
    </font>
    <font>
      <i/>
      <sz val="12"/>
      <name val="굴림체"/>
      <family val="3"/>
      <charset val="129"/>
    </font>
    <font>
      <sz val="12"/>
      <name val="바탕체"/>
      <family val="1"/>
      <charset val="129"/>
    </font>
    <font>
      <sz val="10"/>
      <name val="Arial"/>
      <family val="2"/>
    </font>
    <font>
      <sz val="10"/>
      <name val="굴림체"/>
      <family val="3"/>
      <charset val="129"/>
    </font>
    <font>
      <sz val="12"/>
      <name val="Times New Roman"/>
      <family val="1"/>
    </font>
    <font>
      <sz val="11"/>
      <name val="바탕체"/>
      <family val="1"/>
      <charset val="129"/>
    </font>
    <font>
      <sz val="9"/>
      <name val="Arial"/>
      <family val="2"/>
    </font>
    <font>
      <sz val="10"/>
      <name val="Courier New"/>
      <family val="3"/>
    </font>
    <font>
      <sz val="11"/>
      <name val="굴림체"/>
      <family val="3"/>
      <charset val="129"/>
    </font>
    <font>
      <sz val="1"/>
      <color indexed="8"/>
      <name val="Courier"/>
      <family val="3"/>
    </font>
    <font>
      <sz val="10"/>
      <name val="바탕체"/>
      <family val="1"/>
      <charset val="129"/>
    </font>
    <font>
      <sz val="10"/>
      <name val="명조"/>
      <family val="3"/>
      <charset val="129"/>
    </font>
    <font>
      <sz val="1"/>
      <color indexed="16"/>
      <name val="Courier"/>
      <family val="3"/>
    </font>
    <font>
      <sz val="12"/>
      <name val="???"/>
      <family val="1"/>
    </font>
    <font>
      <sz val="10"/>
      <name val="Helv"/>
      <family val="2"/>
    </font>
    <font>
      <b/>
      <sz val="9"/>
      <name val="돋움"/>
      <family val="3"/>
      <charset val="129"/>
    </font>
    <font>
      <sz val="9"/>
      <name val="돋움"/>
      <family val="3"/>
      <charset val="129"/>
    </font>
    <font>
      <sz val="10"/>
      <name val="돋움"/>
      <family val="3"/>
      <charset val="129"/>
    </font>
    <font>
      <b/>
      <sz val="8"/>
      <name val="돋움"/>
      <family val="3"/>
      <charset val="129"/>
    </font>
    <font>
      <b/>
      <sz val="10"/>
      <name val="돋움"/>
      <family val="3"/>
      <charset val="129"/>
    </font>
    <font>
      <sz val="10"/>
      <name val="돋움체"/>
      <family val="3"/>
      <charset val="129"/>
    </font>
    <font>
      <u/>
      <sz val="11"/>
      <color indexed="36"/>
      <name val="돋움"/>
      <family val="3"/>
      <charset val="129"/>
    </font>
    <font>
      <sz val="12"/>
      <name val="돋움"/>
      <family val="3"/>
      <charset val="129"/>
    </font>
    <font>
      <b/>
      <sz val="11"/>
      <name val="돋움"/>
      <family val="3"/>
      <charset val="129"/>
    </font>
    <font>
      <u/>
      <sz val="12"/>
      <color indexed="12"/>
      <name val="바탕체"/>
      <family val="1"/>
      <charset val="129"/>
    </font>
    <font>
      <b/>
      <sz val="1"/>
      <color indexed="8"/>
      <name val="Courier"/>
      <family val="3"/>
    </font>
    <font>
      <sz val="12"/>
      <name val="명조"/>
      <family val="3"/>
      <charset val="129"/>
    </font>
    <font>
      <sz val="1"/>
      <color indexed="0"/>
      <name val="Courier"/>
      <family val="3"/>
    </font>
    <font>
      <sz val="10"/>
      <color indexed="10"/>
      <name val="돋움체"/>
      <family val="3"/>
      <charset val="129"/>
    </font>
    <font>
      <sz val="9"/>
      <name val="굴림체"/>
      <family val="3"/>
      <charset val="129"/>
    </font>
    <font>
      <sz val="9"/>
      <name val="바탕체"/>
      <family val="1"/>
      <charset val="129"/>
    </font>
    <font>
      <sz val="10"/>
      <name val="바탕"/>
      <family val="1"/>
      <charset val="129"/>
    </font>
    <font>
      <b/>
      <sz val="12"/>
      <color indexed="16"/>
      <name val="굴림체"/>
      <family val="3"/>
      <charset val="129"/>
    </font>
    <font>
      <sz val="10"/>
      <color indexed="12"/>
      <name val="굴림체"/>
      <family val="3"/>
      <charset val="129"/>
    </font>
    <font>
      <sz val="17"/>
      <name val="바탕체"/>
      <family val="1"/>
      <charset val="129"/>
    </font>
    <font>
      <b/>
      <sz val="10"/>
      <name val="Helv"/>
      <family val="2"/>
    </font>
    <font>
      <u/>
      <sz val="12"/>
      <color indexed="36"/>
      <name val="바탕체"/>
      <family val="1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Helv"/>
      <family val="2"/>
    </font>
    <font>
      <sz val="7"/>
      <name val="Small Fonts"/>
      <family val="2"/>
    </font>
    <font>
      <b/>
      <i/>
      <sz val="18"/>
      <color indexed="39"/>
      <name val="돋움체"/>
      <family val="3"/>
      <charset val="129"/>
    </font>
    <font>
      <b/>
      <u/>
      <sz val="13"/>
      <name val="굴림체"/>
      <family val="3"/>
      <charset val="129"/>
    </font>
    <font>
      <sz val="8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name val="바탕"/>
      <family val="1"/>
      <charset val="129"/>
    </font>
    <font>
      <sz val="12"/>
      <name val="견명조"/>
      <family val="1"/>
      <charset val="129"/>
    </font>
    <font>
      <sz val="10"/>
      <name val="옛체"/>
      <family val="1"/>
      <charset val="129"/>
    </font>
    <font>
      <sz val="12"/>
      <name val="¹UAAA¼"/>
      <family val="1"/>
    </font>
    <font>
      <sz val="12"/>
      <name val="Arial"/>
      <family val="2"/>
    </font>
    <font>
      <sz val="12"/>
      <name val="¹ÙÅÁÃ¼"/>
      <family val="3"/>
      <charset val="129"/>
    </font>
    <font>
      <sz val="8"/>
      <name val="Times New Roman"/>
      <family val="1"/>
    </font>
    <font>
      <sz val="10"/>
      <name val="굴림"/>
      <family val="3"/>
      <charset val="129"/>
    </font>
    <font>
      <b/>
      <sz val="12"/>
      <name val="Arial MT"/>
      <family val="2"/>
    </font>
    <font>
      <sz val="12"/>
      <name val="Tms Rmn"/>
      <family val="1"/>
    </font>
    <font>
      <sz val="10"/>
      <name val="Geneva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Impact"/>
      <family val="2"/>
    </font>
    <font>
      <sz val="12"/>
      <name val="Arial MT"/>
      <family val="2"/>
    </font>
    <font>
      <sz val="10"/>
      <color indexed="24"/>
      <name val="Arial"/>
      <family val="2"/>
    </font>
    <font>
      <sz val="10"/>
      <name val="MS Serif"/>
      <family val="1"/>
    </font>
    <font>
      <sz val="10"/>
      <name val="Courier"/>
      <family val="3"/>
    </font>
    <font>
      <b/>
      <sz val="9"/>
      <name val="Helv"/>
      <family val="2"/>
    </font>
    <font>
      <sz val="10"/>
      <color indexed="16"/>
      <name val="MS Serif"/>
      <family val="1"/>
    </font>
    <font>
      <sz val="12"/>
      <color indexed="24"/>
      <name val="Arial"/>
      <family val="2"/>
    </font>
    <font>
      <u/>
      <sz val="8.5"/>
      <color indexed="36"/>
      <name val="바탕체"/>
      <family val="1"/>
      <charset val="129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i/>
      <sz val="12"/>
      <color indexed="16"/>
      <name val="Times New Roman"/>
      <family val="1"/>
    </font>
    <font>
      <b/>
      <sz val="1"/>
      <color indexed="16"/>
      <name val="Courier"/>
      <family val="3"/>
    </font>
    <font>
      <b/>
      <sz val="8"/>
      <name val="MS Sans Serif"/>
      <family val="2"/>
    </font>
    <font>
      <sz val="10"/>
      <color indexed="12"/>
      <name val="Arial"/>
      <family val="2"/>
    </font>
    <font>
      <u/>
      <sz val="8.5"/>
      <color indexed="12"/>
      <name val="바탕체"/>
      <family val="1"/>
      <charset val="129"/>
    </font>
    <font>
      <u/>
      <sz val="8"/>
      <color indexed="12"/>
      <name val="Times New Roman"/>
      <family val="1"/>
    </font>
    <font>
      <sz val="12"/>
      <name val="Helv"/>
      <family val="2"/>
    </font>
    <font>
      <sz val="12"/>
      <color indexed="9"/>
      <name val="Helv"/>
      <family val="2"/>
    </font>
    <font>
      <b/>
      <i/>
      <sz val="12"/>
      <name val="Times New Roman"/>
      <family val="1"/>
    </font>
    <font>
      <sz val="10"/>
      <name val="Tms Rmn"/>
      <family val="1"/>
    </font>
    <font>
      <sz val="8"/>
      <name val="Wingdings"/>
      <charset val="2"/>
    </font>
    <font>
      <sz val="8"/>
      <name val="Helv"/>
      <family val="2"/>
    </font>
    <font>
      <sz val="8"/>
      <name val="MS Sans Serif"/>
      <family val="2"/>
    </font>
    <font>
      <b/>
      <sz val="8"/>
      <name val="Times New Roman"/>
      <family val="1"/>
    </font>
    <font>
      <b/>
      <sz val="8"/>
      <color indexed="8"/>
      <name val="Helv"/>
      <family val="2"/>
    </font>
    <font>
      <b/>
      <i/>
      <sz val="9"/>
      <name val="Times New Roman"/>
      <family val="1"/>
    </font>
    <font>
      <sz val="18"/>
      <color indexed="12"/>
      <name val="MS Sans Serif"/>
      <family val="2"/>
    </font>
    <font>
      <sz val="8"/>
      <color indexed="12"/>
      <name val="Arial"/>
      <family val="2"/>
    </font>
    <font>
      <u/>
      <sz val="10"/>
      <color indexed="36"/>
      <name val="Arial"/>
      <family val="2"/>
    </font>
    <font>
      <sz val="12"/>
      <color indexed="22"/>
      <name val="바탕체"/>
      <family val="1"/>
      <charset val="129"/>
    </font>
    <font>
      <sz val="12"/>
      <color indexed="24"/>
      <name val="바탕체"/>
      <family val="1"/>
      <charset val="129"/>
    </font>
    <font>
      <b/>
      <sz val="18"/>
      <color indexed="22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2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9.5"/>
      <name val="돋움"/>
      <family val="3"/>
      <charset val="129"/>
    </font>
    <font>
      <b/>
      <sz val="12"/>
      <name val="굴림"/>
      <family val="3"/>
      <charset val="129"/>
    </font>
    <font>
      <sz val="12"/>
      <name val="굴림"/>
      <family val="3"/>
      <charset val="129"/>
    </font>
    <font>
      <u/>
      <sz val="9"/>
      <color indexed="36"/>
      <name val="돋움체"/>
      <family val="3"/>
      <charset val="129"/>
    </font>
    <font>
      <sz val="8"/>
      <name val="굴림"/>
      <family val="3"/>
      <charset val="129"/>
    </font>
    <font>
      <b/>
      <sz val="10"/>
      <name val="바탕체"/>
      <family val="1"/>
      <charset val="129"/>
    </font>
    <font>
      <b/>
      <sz val="18"/>
      <name val="바탕체"/>
      <family val="1"/>
      <charset val="129"/>
    </font>
    <font>
      <b/>
      <sz val="12"/>
      <name val="바탕체"/>
      <family val="1"/>
      <charset val="129"/>
    </font>
    <font>
      <sz val="12"/>
      <name val="궁서체"/>
      <family val="1"/>
      <charset val="129"/>
    </font>
    <font>
      <sz val="18"/>
      <name val="궁서체"/>
      <family val="1"/>
      <charset val="129"/>
    </font>
    <font>
      <b/>
      <sz val="11"/>
      <color indexed="8"/>
      <name val="굴림체"/>
      <family val="3"/>
      <charset val="129"/>
    </font>
    <font>
      <sz val="10"/>
      <name val="한양신명조"/>
      <family val="1"/>
      <charset val="129"/>
    </font>
    <font>
      <sz val="10"/>
      <name val="궁서(English)"/>
      <family val="3"/>
      <charset val="129"/>
    </font>
    <font>
      <sz val="12"/>
      <name val="견고딕"/>
      <family val="1"/>
      <charset val="129"/>
    </font>
    <font>
      <sz val="12"/>
      <color indexed="8"/>
      <name val="돋움체"/>
      <family val="3"/>
      <charset val="129"/>
    </font>
    <font>
      <sz val="18"/>
      <name val="돋움체"/>
      <family val="3"/>
      <charset val="129"/>
    </font>
    <font>
      <b/>
      <sz val="16"/>
      <name val="돋움체"/>
      <family val="3"/>
      <charset val="129"/>
    </font>
    <font>
      <b/>
      <sz val="12"/>
      <color indexed="8"/>
      <name val="돋움체"/>
      <family val="3"/>
      <charset val="129"/>
    </font>
    <font>
      <sz val="11"/>
      <name val="굴림"/>
      <family val="3"/>
      <charset val="129"/>
    </font>
    <font>
      <sz val="11"/>
      <color indexed="9"/>
      <name val="돋움"/>
      <family val="3"/>
      <charset val="129"/>
    </font>
    <font>
      <u/>
      <sz val="11"/>
      <color theme="10"/>
      <name val="돋움"/>
      <family val="3"/>
      <charset val="129"/>
    </font>
    <font>
      <sz val="10"/>
      <color indexed="8"/>
      <name val="돋움체"/>
      <family val="3"/>
      <charset val="129"/>
    </font>
    <font>
      <sz val="11"/>
      <color theme="1"/>
      <name val="돋움체"/>
      <family val="3"/>
      <charset val="129"/>
    </font>
    <font>
      <sz val="11"/>
      <color indexed="8"/>
      <name val="돋움체"/>
      <family val="3"/>
      <charset val="129"/>
    </font>
    <font>
      <b/>
      <sz val="11"/>
      <color indexed="8"/>
      <name val="돋움체"/>
      <family val="3"/>
      <charset val="129"/>
    </font>
    <font>
      <b/>
      <u/>
      <sz val="20"/>
      <color indexed="8"/>
      <name val="돋움체"/>
      <family val="3"/>
      <charset val="129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062">
    <xf numFmtId="0" fontId="0" fillId="0" borderId="0"/>
    <xf numFmtId="187" fontId="18" fillId="0" borderId="0">
      <protection locked="0"/>
    </xf>
    <xf numFmtId="180" fontId="6" fillId="0" borderId="0" applyFont="0" applyFill="0" applyBorder="0" applyAlignment="0" applyProtection="0"/>
    <xf numFmtId="188" fontId="10" fillId="0" borderId="0" applyFill="0" applyBorder="0" applyProtection="0"/>
    <xf numFmtId="0" fontId="19" fillId="0" borderId="0"/>
    <xf numFmtId="0" fontId="10" fillId="0" borderId="0">
      <protection locked="0"/>
    </xf>
    <xf numFmtId="0" fontId="2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19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190" fontId="1" fillId="0" borderId="0">
      <protection locked="0"/>
    </xf>
    <xf numFmtId="190" fontId="1" fillId="0" borderId="0">
      <protection locked="0"/>
    </xf>
    <xf numFmtId="0" fontId="1" fillId="0" borderId="0">
      <protection locked="0"/>
    </xf>
    <xf numFmtId="190" fontId="1" fillId="0" borderId="0">
      <protection locked="0"/>
    </xf>
    <xf numFmtId="0" fontId="1" fillId="0" borderId="0">
      <protection locked="0"/>
    </xf>
    <xf numFmtId="190" fontId="1" fillId="0" borderId="0">
      <protection locked="0"/>
    </xf>
    <xf numFmtId="190" fontId="1" fillId="0" borderId="0">
      <protection locked="0"/>
    </xf>
    <xf numFmtId="190" fontId="1" fillId="0" borderId="0">
      <protection locked="0"/>
    </xf>
    <xf numFmtId="0" fontId="1" fillId="0" borderId="0">
      <protection locked="0"/>
    </xf>
    <xf numFmtId="190" fontId="1" fillId="0" borderId="0">
      <protection locked="0"/>
    </xf>
    <xf numFmtId="0" fontId="1" fillId="0" borderId="0">
      <protection locked="0"/>
    </xf>
    <xf numFmtId="190" fontId="1" fillId="0" borderId="0">
      <protection locked="0"/>
    </xf>
    <xf numFmtId="190" fontId="1" fillId="0" borderId="0">
      <protection locked="0"/>
    </xf>
    <xf numFmtId="190" fontId="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19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190" fontId="1" fillId="0" borderId="0">
      <protection locked="0"/>
    </xf>
    <xf numFmtId="19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190" fontId="1" fillId="0" borderId="0">
      <protection locked="0"/>
    </xf>
    <xf numFmtId="19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190" fontId="1" fillId="0" borderId="0">
      <protection locked="0"/>
    </xf>
    <xf numFmtId="19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190" fontId="1" fillId="0" borderId="0">
      <protection locked="0"/>
    </xf>
    <xf numFmtId="0" fontId="1" fillId="0" borderId="0">
      <protection locked="0"/>
    </xf>
    <xf numFmtId="190" fontId="1" fillId="0" borderId="0">
      <protection locked="0"/>
    </xf>
    <xf numFmtId="0" fontId="1" fillId="0" borderId="0">
      <protection locked="0"/>
    </xf>
    <xf numFmtId="190" fontId="1" fillId="0" borderId="0">
      <protection locked="0"/>
    </xf>
    <xf numFmtId="19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190" fontId="1" fillId="0" borderId="0">
      <protection locked="0"/>
    </xf>
    <xf numFmtId="0" fontId="1" fillId="0" borderId="0">
      <protection locked="0"/>
    </xf>
    <xf numFmtId="191" fontId="1" fillId="0" borderId="0">
      <protection locked="0"/>
    </xf>
    <xf numFmtId="192" fontId="1" fillId="0" borderId="0">
      <protection locked="0"/>
    </xf>
    <xf numFmtId="192" fontId="1" fillId="0" borderId="0">
      <protection locked="0"/>
    </xf>
    <xf numFmtId="191" fontId="1" fillId="0" borderId="0">
      <protection locked="0"/>
    </xf>
    <xf numFmtId="0" fontId="1" fillId="0" borderId="0">
      <protection locked="0"/>
    </xf>
    <xf numFmtId="0" fontId="21" fillId="0" borderId="0">
      <protection locked="0"/>
    </xf>
    <xf numFmtId="0" fontId="1" fillId="0" borderId="0">
      <protection locked="0"/>
    </xf>
    <xf numFmtId="0" fontId="21" fillId="0" borderId="0">
      <protection locked="0"/>
    </xf>
    <xf numFmtId="187" fontId="21" fillId="0" borderId="0">
      <protection locked="0"/>
    </xf>
    <xf numFmtId="187" fontId="21" fillId="0" borderId="0">
      <protection locked="0"/>
    </xf>
    <xf numFmtId="187" fontId="21" fillId="0" borderId="0">
      <protection locked="0"/>
    </xf>
    <xf numFmtId="187" fontId="2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19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19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190" fontId="1" fillId="0" borderId="0">
      <protection locked="0"/>
    </xf>
    <xf numFmtId="19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190" fontId="1" fillId="0" borderId="0">
      <protection locked="0"/>
    </xf>
    <xf numFmtId="19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190" fontId="1" fillId="0" borderId="0">
      <protection locked="0"/>
    </xf>
    <xf numFmtId="19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190" fontId="1" fillId="0" borderId="0">
      <protection locked="0"/>
    </xf>
    <xf numFmtId="19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19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19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190" fontId="1" fillId="0" borderId="0">
      <protection locked="0"/>
    </xf>
    <xf numFmtId="19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190" fontId="1" fillId="0" borderId="0">
      <protection locked="0"/>
    </xf>
    <xf numFmtId="19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190" fontId="1" fillId="0" borderId="0">
      <protection locked="0"/>
    </xf>
    <xf numFmtId="19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190" fontId="1" fillId="0" borderId="0">
      <protection locked="0"/>
    </xf>
    <xf numFmtId="0" fontId="1" fillId="0" borderId="0">
      <protection locked="0"/>
    </xf>
    <xf numFmtId="190" fontId="1" fillId="0" borderId="0">
      <protection locked="0"/>
    </xf>
    <xf numFmtId="0" fontId="1" fillId="0" borderId="0">
      <protection locked="0"/>
    </xf>
    <xf numFmtId="190" fontId="1" fillId="0" borderId="0">
      <protection locked="0"/>
    </xf>
    <xf numFmtId="19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19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190" fontId="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0" fillId="0" borderId="0">
      <protection locked="0"/>
    </xf>
    <xf numFmtId="187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87" fontId="2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90" fontId="1" fillId="0" borderId="0">
      <protection locked="0"/>
    </xf>
    <xf numFmtId="190" fontId="1" fillId="0" borderId="0">
      <protection locked="0"/>
    </xf>
    <xf numFmtId="0" fontId="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1" fillId="0" borderId="0">
      <protection locked="0"/>
    </xf>
    <xf numFmtId="177" fontId="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7" fontId="1" fillId="0" borderId="0">
      <protection locked="0"/>
    </xf>
    <xf numFmtId="187" fontId="2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1" fillId="0" borderId="0">
      <protection locked="0"/>
    </xf>
    <xf numFmtId="177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0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9" fillId="0" borderId="1">
      <alignment horizontal="centerContinuous" vertical="center"/>
    </xf>
    <xf numFmtId="3" fontId="5" fillId="0" borderId="2"/>
    <xf numFmtId="3" fontId="10" fillId="0" borderId="0">
      <alignment vertical="center"/>
    </xf>
    <xf numFmtId="193" fontId="10" fillId="0" borderId="0">
      <alignment vertical="center"/>
    </xf>
    <xf numFmtId="4" fontId="10" fillId="0" borderId="0">
      <alignment vertical="center"/>
    </xf>
    <xf numFmtId="194" fontId="10" fillId="0" borderId="0">
      <alignment vertical="center"/>
    </xf>
    <xf numFmtId="24" fontId="7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40" fontId="7" fillId="0" borderId="0" applyFont="0" applyFill="0" applyBorder="0" applyAlignment="0" applyProtection="0"/>
    <xf numFmtId="176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38" fontId="10" fillId="0" borderId="3">
      <alignment horizontal="right"/>
    </xf>
    <xf numFmtId="40" fontId="7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0" fontId="22" fillId="0" borderId="0"/>
    <xf numFmtId="0" fontId="11" fillId="0" borderId="0" applyNumberForma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21" fillId="0" borderId="0">
      <protection locked="0"/>
    </xf>
    <xf numFmtId="0" fontId="23" fillId="0" borderId="0"/>
    <xf numFmtId="0" fontId="6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2" fillId="0" borderId="0"/>
    <xf numFmtId="0" fontId="23" fillId="0" borderId="0"/>
    <xf numFmtId="187" fontId="21" fillId="0" borderId="0">
      <protection locked="0"/>
    </xf>
    <xf numFmtId="187" fontId="21" fillId="0" borderId="0">
      <protection locked="0"/>
    </xf>
    <xf numFmtId="0" fontId="12" fillId="0" borderId="0"/>
    <xf numFmtId="0" fontId="11" fillId="0" borderId="0"/>
    <xf numFmtId="0" fontId="12" fillId="0" borderId="0"/>
    <xf numFmtId="0" fontId="10" fillId="0" borderId="0" applyFont="0" applyFill="0" applyBorder="0" applyAlignment="0" applyProtection="0"/>
    <xf numFmtId="0" fontId="11" fillId="0" borderId="0"/>
    <xf numFmtId="0" fontId="11" fillId="0" borderId="0"/>
    <xf numFmtId="0" fontId="6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2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>
      <protection locked="0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1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1" fillId="0" borderId="0"/>
    <xf numFmtId="0" fontId="6" fillId="0" borderId="0"/>
    <xf numFmtId="0" fontId="11" fillId="0" borderId="0"/>
    <xf numFmtId="0" fontId="12" fillId="0" borderId="0" applyFont="0" applyFill="0" applyBorder="0" applyAlignment="0" applyProtection="0"/>
    <xf numFmtId="0" fontId="1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6" fillId="0" borderId="0"/>
    <xf numFmtId="0" fontId="6" fillId="0" borderId="0"/>
    <xf numFmtId="0" fontId="1" fillId="0" borderId="0">
      <protection locked="0"/>
    </xf>
    <xf numFmtId="0" fontId="11" fillId="0" borderId="0"/>
    <xf numFmtId="0" fontId="12" fillId="0" borderId="0"/>
    <xf numFmtId="0" fontId="10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7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 applyFont="0" applyFill="0" applyBorder="0" applyAlignment="0" applyProtection="0"/>
    <xf numFmtId="0" fontId="11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1" fillId="0" borderId="0"/>
    <xf numFmtId="0" fontId="7" fillId="0" borderId="0"/>
    <xf numFmtId="0" fontId="6" fillId="0" borderId="0"/>
    <xf numFmtId="0" fontId="7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7" fillId="0" borderId="0"/>
    <xf numFmtId="0" fontId="6" fillId="0" borderId="0"/>
    <xf numFmtId="0" fontId="1" fillId="0" borderId="0"/>
    <xf numFmtId="0" fontId="12" fillId="0" borderId="0" applyFont="0" applyFill="0" applyBorder="0" applyAlignment="0" applyProtection="0"/>
    <xf numFmtId="0" fontId="1" fillId="0" borderId="0"/>
    <xf numFmtId="0" fontId="6" fillId="0" borderId="0"/>
    <xf numFmtId="0" fontId="11" fillId="0" borderId="0"/>
    <xf numFmtId="0" fontId="23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 applyFont="0" applyFill="0" applyBorder="0" applyAlignment="0" applyProtection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 applyFont="0" applyFill="0" applyBorder="0" applyAlignment="0" applyProtection="0"/>
    <xf numFmtId="0" fontId="6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" fillId="0" borderId="0"/>
    <xf numFmtId="0" fontId="11" fillId="0" borderId="0"/>
    <xf numFmtId="0" fontId="1" fillId="0" borderId="0"/>
    <xf numFmtId="0" fontId="1" fillId="0" borderId="0"/>
    <xf numFmtId="0" fontId="7" fillId="0" borderId="0"/>
    <xf numFmtId="0" fontId="12" fillId="0" borderId="0"/>
    <xf numFmtId="0" fontId="11" fillId="0" borderId="0"/>
    <xf numFmtId="0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7" fillId="0" borderId="0"/>
    <xf numFmtId="0" fontId="6" fillId="0" borderId="0"/>
    <xf numFmtId="0" fontId="12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0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/>
    <xf numFmtId="0" fontId="6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Font="0" applyFill="0" applyBorder="0" applyAlignment="0" applyProtection="0"/>
    <xf numFmtId="0" fontId="1" fillId="0" borderId="0"/>
    <xf numFmtId="0" fontId="11" fillId="0" borderId="0"/>
    <xf numFmtId="0" fontId="11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 applyFont="0" applyFill="0" applyBorder="0" applyAlignment="0" applyProtection="0"/>
    <xf numFmtId="187" fontId="21" fillId="0" borderId="0">
      <protection locked="0"/>
    </xf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" fillId="0" borderId="0"/>
    <xf numFmtId="0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6" fillId="0" borderId="0"/>
    <xf numFmtId="0" fontId="7" fillId="0" borderId="0"/>
    <xf numFmtId="0" fontId="11" fillId="0" borderId="0"/>
    <xf numFmtId="0" fontId="10" fillId="0" borderId="0" applyFont="0" applyFill="0" applyBorder="0" applyAlignment="0" applyProtection="0"/>
    <xf numFmtId="0" fontId="6" fillId="0" borderId="0"/>
    <xf numFmtId="0" fontId="11" fillId="0" borderId="0"/>
    <xf numFmtId="0" fontId="1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1" fillId="0" borderId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" fillId="0" borderId="0"/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0" fontId="1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0" fillId="0" borderId="0" applyFont="0" applyFill="0" applyBorder="0" applyAlignment="0" applyProtection="0"/>
    <xf numFmtId="0" fontId="1" fillId="0" borderId="0"/>
    <xf numFmtId="0" fontId="7" fillId="0" borderId="0"/>
    <xf numFmtId="187" fontId="21" fillId="0" borderId="0">
      <protection locked="0"/>
    </xf>
    <xf numFmtId="0" fontId="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1" fillId="0" borderId="0"/>
    <xf numFmtId="0" fontId="7" fillId="0" borderId="0"/>
    <xf numFmtId="0" fontId="7" fillId="0" borderId="0"/>
    <xf numFmtId="189" fontId="1" fillId="0" borderId="0">
      <protection locked="0"/>
    </xf>
    <xf numFmtId="0" fontId="2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7" fontId="2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9" fontId="1" fillId="0" borderId="0" applyFont="0" applyFill="0" applyBorder="0" applyProtection="0">
      <alignment vertical="center"/>
    </xf>
    <xf numFmtId="178" fontId="1" fillId="0" borderId="0">
      <alignment vertical="center"/>
    </xf>
    <xf numFmtId="177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89" fontId="1" fillId="0" borderId="0">
      <protection locked="0"/>
    </xf>
    <xf numFmtId="189" fontId="1" fillId="0" borderId="0">
      <protection locked="0"/>
    </xf>
    <xf numFmtId="0" fontId="13" fillId="0" borderId="0"/>
    <xf numFmtId="189" fontId="1" fillId="0" borderId="0">
      <protection locked="0"/>
    </xf>
    <xf numFmtId="0" fontId="10" fillId="0" borderId="0" applyFont="0" applyFill="0" applyBorder="0" applyAlignment="0" applyProtection="0"/>
    <xf numFmtId="181" fontId="14" fillId="0" borderId="2">
      <alignment vertical="center"/>
    </xf>
    <xf numFmtId="9" fontId="19" fillId="0" borderId="0">
      <alignment vertical="center"/>
    </xf>
    <xf numFmtId="3" fontId="5" fillId="0" borderId="2"/>
    <xf numFmtId="0" fontId="19" fillId="0" borderId="0">
      <alignment vertical="center"/>
    </xf>
    <xf numFmtId="3" fontId="5" fillId="0" borderId="2"/>
    <xf numFmtId="10" fontId="19" fillId="0" borderId="0">
      <alignment vertical="center"/>
    </xf>
    <xf numFmtId="0" fontId="19" fillId="0" borderId="0">
      <alignment vertical="center"/>
    </xf>
    <xf numFmtId="195" fontId="1" fillId="0" borderId="0">
      <alignment vertical="center"/>
    </xf>
    <xf numFmtId="181" fontId="14" fillId="0" borderId="2">
      <alignment vertical="center"/>
    </xf>
    <xf numFmtId="181" fontId="14" fillId="0" borderId="2">
      <alignment vertical="center"/>
    </xf>
    <xf numFmtId="182" fontId="10" fillId="0" borderId="0">
      <alignment vertical="center"/>
    </xf>
    <xf numFmtId="183" fontId="4" fillId="0" borderId="0">
      <alignment vertical="center"/>
    </xf>
    <xf numFmtId="180" fontId="15" fillId="0" borderId="0" applyFont="0" applyFill="0" applyBorder="0" applyAlignment="0" applyProtection="0"/>
    <xf numFmtId="0" fontId="8" fillId="0" borderId="0"/>
    <xf numFmtId="0" fontId="8" fillId="0" borderId="0"/>
    <xf numFmtId="0" fontId="17" fillId="0" borderId="0">
      <alignment horizontal="center" vertical="center"/>
    </xf>
    <xf numFmtId="3" fontId="16" fillId="0" borderId="4">
      <alignment horizontal="right" vertical="center"/>
    </xf>
    <xf numFmtId="0" fontId="17" fillId="0" borderId="0">
      <alignment horizontal="center" vertical="center"/>
    </xf>
    <xf numFmtId="3" fontId="16" fillId="0" borderId="4">
      <alignment horizontal="right" vertical="center"/>
    </xf>
    <xf numFmtId="0" fontId="8" fillId="0" borderId="0"/>
    <xf numFmtId="3" fontId="16" fillId="0" borderId="4">
      <alignment horizontal="right" vertical="center"/>
    </xf>
    <xf numFmtId="0" fontId="8" fillId="0" borderId="0"/>
    <xf numFmtId="0" fontId="8" fillId="0" borderId="0"/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16" fillId="0" borderId="4">
      <alignment horizontal="right" vertical="center"/>
    </xf>
    <xf numFmtId="0" fontId="17" fillId="0" borderId="0">
      <alignment horizontal="center" vertical="center"/>
    </xf>
    <xf numFmtId="0" fontId="8" fillId="0" borderId="0"/>
    <xf numFmtId="0" fontId="17" fillId="0" borderId="0">
      <alignment horizontal="center" vertical="center"/>
    </xf>
    <xf numFmtId="0" fontId="8" fillId="0" borderId="0"/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5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5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202" fontId="17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5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202" fontId="17" fillId="0" borderId="0">
      <alignment vertical="center"/>
    </xf>
    <xf numFmtId="186" fontId="1" fillId="0" borderId="0">
      <alignment vertical="center"/>
    </xf>
    <xf numFmtId="202" fontId="17" fillId="0" borderId="0">
      <alignment vertical="center"/>
    </xf>
    <xf numFmtId="202" fontId="17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186" fontId="1" fillId="0" borderId="0">
      <alignment vertical="center"/>
    </xf>
    <xf numFmtId="201" fontId="31" fillId="0" borderId="0">
      <alignment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201" fontId="31" fillId="0" borderId="0">
      <alignment vertical="center"/>
    </xf>
    <xf numFmtId="201" fontId="31" fillId="0" borderId="0">
      <alignment vertical="center"/>
    </xf>
    <xf numFmtId="201" fontId="31" fillId="0" borderId="0">
      <alignment vertical="center"/>
    </xf>
    <xf numFmtId="201" fontId="31" fillId="0" borderId="0">
      <alignment vertical="center"/>
    </xf>
    <xf numFmtId="183" fontId="29" fillId="0" borderId="0">
      <alignment vertical="center"/>
    </xf>
    <xf numFmtId="180" fontId="15" fillId="0" borderId="0" applyFont="0" applyFill="0" applyBorder="0" applyAlignment="0" applyProtection="0"/>
    <xf numFmtId="0" fontId="10" fillId="0" borderId="6">
      <alignment horizont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183" fontId="29" fillId="0" borderId="0">
      <alignment vertical="center"/>
    </xf>
    <xf numFmtId="183" fontId="29" fillId="0" borderId="7">
      <alignment vertical="center"/>
    </xf>
    <xf numFmtId="180" fontId="15" fillId="0" borderId="0" applyFont="0" applyFill="0" applyBorder="0" applyAlignment="0" applyProtection="0"/>
    <xf numFmtId="40" fontId="7" fillId="0" borderId="0" applyFont="0" applyFill="0" applyBorder="0" applyAlignment="0" applyProtection="0"/>
    <xf numFmtId="183" fontId="4" fillId="0" borderId="7">
      <alignment vertical="center"/>
    </xf>
    <xf numFmtId="183" fontId="4" fillId="0" borderId="7">
      <alignment vertical="center"/>
    </xf>
    <xf numFmtId="183" fontId="4" fillId="0" borderId="7">
      <alignment vertical="center"/>
    </xf>
    <xf numFmtId="180" fontId="6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7" fillId="0" borderId="0"/>
    <xf numFmtId="0" fontId="1" fillId="0" borderId="0" applyFill="0" applyBorder="0" applyAlignment="0"/>
    <xf numFmtId="0" fontId="44" fillId="0" borderId="0"/>
    <xf numFmtId="4" fontId="18" fillId="0" borderId="0">
      <protection locked="0"/>
    </xf>
    <xf numFmtId="0" fontId="7" fillId="0" borderId="0" applyFont="0" applyFill="0" applyBorder="0" applyAlignment="0" applyProtection="0"/>
    <xf numFmtId="230" fontId="10" fillId="0" borderId="0"/>
    <xf numFmtId="3" fontId="1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99" fontId="1" fillId="0" borderId="0">
      <protection locked="0"/>
    </xf>
    <xf numFmtId="0" fontId="7" fillId="0" borderId="0" applyFont="0" applyFill="0" applyBorder="0" applyAlignment="0" applyProtection="0"/>
    <xf numFmtId="5" fontId="11" fillId="0" borderId="0" applyFont="0" applyFill="0" applyBorder="0" applyAlignment="0" applyProtection="0"/>
    <xf numFmtId="231" fontId="5" fillId="0" borderId="0"/>
    <xf numFmtId="232" fontId="1" fillId="0" borderId="0">
      <protection locked="0"/>
    </xf>
    <xf numFmtId="0" fontId="7" fillId="0" borderId="0" applyFont="0" applyFill="0" applyBorder="0" applyAlignment="0" applyProtection="0"/>
    <xf numFmtId="233" fontId="10" fillId="0" borderId="0"/>
    <xf numFmtId="234" fontId="15" fillId="0" borderId="0" applyFill="0" applyBorder="0">
      <alignment horizontal="centerContinuous"/>
    </xf>
    <xf numFmtId="235" fontId="18" fillId="0" borderId="0">
      <protection locked="0"/>
    </xf>
    <xf numFmtId="235" fontId="18" fillId="0" borderId="0">
      <protection locked="0"/>
    </xf>
    <xf numFmtId="235" fontId="18" fillId="0" borderId="0">
      <protection locked="0"/>
    </xf>
    <xf numFmtId="235" fontId="18" fillId="0" borderId="0">
      <protection locked="0"/>
    </xf>
    <xf numFmtId="235" fontId="18" fillId="0" borderId="0">
      <protection locked="0"/>
    </xf>
    <xf numFmtId="235" fontId="18" fillId="0" borderId="0">
      <protection locked="0"/>
    </xf>
    <xf numFmtId="235" fontId="18" fillId="0" borderId="0">
      <protection locked="0"/>
    </xf>
    <xf numFmtId="236" fontId="1" fillId="0" borderId="0"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7" fillId="0" borderId="0" applyFont="0" applyFill="0" applyBorder="0" applyAlignment="0" applyProtection="0"/>
    <xf numFmtId="38" fontId="46" fillId="3" borderId="0" applyNumberFormat="0" applyBorder="0" applyAlignment="0" applyProtection="0"/>
    <xf numFmtId="3" fontId="19" fillId="0" borderId="8">
      <alignment horizontal="right" vertical="center"/>
    </xf>
    <xf numFmtId="4" fontId="19" fillId="0" borderId="8">
      <alignment horizontal="right" vertical="center"/>
    </xf>
    <xf numFmtId="0" fontId="47" fillId="0" borderId="0">
      <alignment horizontal="left"/>
    </xf>
    <xf numFmtId="0" fontId="48" fillId="0" borderId="9" applyNumberFormat="0" applyAlignment="0" applyProtection="0">
      <alignment horizontal="left" vertical="center"/>
    </xf>
    <xf numFmtId="0" fontId="48" fillId="0" borderId="5">
      <alignment horizontal="left" vertical="center"/>
    </xf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97" fontId="1" fillId="0" borderId="0">
      <protection locked="0"/>
    </xf>
    <xf numFmtId="197" fontId="1" fillId="0" borderId="0"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0" fontId="46" fillId="3" borderId="2" applyNumberFormat="0" applyBorder="0" applyAlignment="0" applyProtection="0"/>
    <xf numFmtId="237" fontId="19" fillId="0" borderId="2">
      <alignment vertical="center"/>
    </xf>
    <xf numFmtId="238" fontId="19" fillId="0" borderId="2">
      <alignment horizontal="right" vertical="center"/>
    </xf>
    <xf numFmtId="238" fontId="19" fillId="0" borderId="2">
      <alignment horizontal="right" vertical="center"/>
    </xf>
    <xf numFmtId="238" fontId="19" fillId="0" borderId="2">
      <alignment horizontal="right" vertical="center"/>
    </xf>
    <xf numFmtId="239" fontId="19" fillId="0" borderId="2">
      <alignment vertical="center"/>
    </xf>
    <xf numFmtId="240" fontId="19" fillId="0" borderId="2">
      <alignment vertical="center"/>
    </xf>
    <xf numFmtId="228" fontId="1" fillId="0" borderId="0">
      <alignment horizontal="left"/>
    </xf>
    <xf numFmtId="0" fontId="50" fillId="0" borderId="10"/>
    <xf numFmtId="180" fontId="11" fillId="0" borderId="0" applyFont="0" applyFill="0" applyBorder="0" applyAlignment="0" applyProtection="0"/>
    <xf numFmtId="37" fontId="51" fillId="0" borderId="0"/>
    <xf numFmtId="0" fontId="11" fillId="0" borderId="0" applyNumberFormat="0" applyFill="0" applyBorder="0" applyAlignment="0" applyProtection="0"/>
    <xf numFmtId="241" fontId="1" fillId="0" borderId="0"/>
    <xf numFmtId="0" fontId="10" fillId="0" borderId="0"/>
    <xf numFmtId="0" fontId="11" fillId="0" borderId="0" applyFont="0" applyFill="0" applyBorder="0" applyAlignment="0" applyProtection="0"/>
    <xf numFmtId="40" fontId="7" fillId="0" borderId="0" applyFont="0" applyFill="0" applyBorder="0" applyAlignment="0" applyProtection="0"/>
    <xf numFmtId="180" fontId="29" fillId="0" borderId="0">
      <alignment vertical="center"/>
    </xf>
    <xf numFmtId="196" fontId="1" fillId="0" borderId="0">
      <protection locked="0"/>
    </xf>
    <xf numFmtId="10" fontId="11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242" fontId="1" fillId="0" borderId="0" applyFont="0" applyFill="0" applyBorder="0" applyAlignment="0" applyProtection="0"/>
    <xf numFmtId="180" fontId="11" fillId="0" borderId="0" applyFont="0" applyFill="0" applyBorder="0" applyAlignment="0" applyProtection="0"/>
    <xf numFmtId="243" fontId="29" fillId="0" borderId="0">
      <alignment vertical="center"/>
    </xf>
    <xf numFmtId="243" fontId="29" fillId="0" borderId="0">
      <alignment vertical="distributed"/>
    </xf>
    <xf numFmtId="0" fontId="50" fillId="0" borderId="0"/>
    <xf numFmtId="40" fontId="7" fillId="0" borderId="0" applyFont="0" applyFill="0" applyBorder="0" applyAlignment="0" applyProtection="0"/>
    <xf numFmtId="229" fontId="1" fillId="0" borderId="0">
      <alignment horizontal="center"/>
    </xf>
    <xf numFmtId="49" fontId="52" fillId="0" borderId="0" applyFill="0" applyBorder="0" applyProtection="0">
      <alignment horizontal="centerContinuous" vertical="center"/>
    </xf>
    <xf numFmtId="0" fontId="53" fillId="0" borderId="0" applyFill="0" applyBorder="0" applyProtection="0">
      <alignment horizontal="centerContinuous" vertical="center"/>
    </xf>
    <xf numFmtId="0" fontId="8" fillId="3" borderId="0" applyFill="0" applyBorder="0" applyProtection="0">
      <alignment horizontal="center" vertical="center"/>
    </xf>
    <xf numFmtId="244" fontId="15" fillId="0" borderId="0" applyFill="0" applyBorder="0">
      <alignment horizontal="centerContinuous"/>
    </xf>
    <xf numFmtId="197" fontId="1" fillId="0" borderId="11">
      <protection locked="0"/>
    </xf>
    <xf numFmtId="0" fontId="54" fillId="0" borderId="6">
      <alignment horizontal="left"/>
    </xf>
    <xf numFmtId="203" fontId="10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5" fillId="0" borderId="0"/>
    <xf numFmtId="0" fontId="29" fillId="0" borderId="0">
      <alignment vertical="center"/>
    </xf>
    <xf numFmtId="0" fontId="18" fillId="0" borderId="0">
      <protection locked="0"/>
    </xf>
    <xf numFmtId="3" fontId="7" fillId="0" borderId="12">
      <alignment horizontal="center"/>
    </xf>
    <xf numFmtId="0" fontId="32" fillId="0" borderId="13">
      <alignment vertical="center"/>
    </xf>
    <xf numFmtId="0" fontId="18" fillId="0" borderId="0"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81" fontId="12" fillId="0" borderId="8">
      <alignment vertical="center"/>
    </xf>
    <xf numFmtId="0" fontId="29" fillId="0" borderId="0" applyNumberFormat="0" applyFont="0" applyFill="0" applyBorder="0" applyProtection="0">
      <alignment horizontal="distributed" vertical="center" justifyLastLine="1"/>
    </xf>
    <xf numFmtId="10" fontId="4" fillId="0" borderId="0">
      <alignment vertical="center"/>
    </xf>
    <xf numFmtId="187" fontId="36" fillId="0" borderId="0">
      <protection locked="0"/>
    </xf>
    <xf numFmtId="204" fontId="10" fillId="0" borderId="0" applyFont="0" applyFill="0" applyBorder="0" applyProtection="0">
      <alignment horizontal="center" vertical="center"/>
    </xf>
    <xf numFmtId="205" fontId="10" fillId="0" borderId="0" applyFont="0" applyFill="0" applyBorder="0" applyProtection="0">
      <alignment horizontal="center" vertical="center"/>
    </xf>
    <xf numFmtId="9" fontId="17" fillId="3" borderId="0" applyFill="0" applyBorder="0" applyProtection="0">
      <alignment horizontal="right"/>
    </xf>
    <xf numFmtId="10" fontId="17" fillId="0" borderId="0" applyFill="0" applyBorder="0" applyProtection="0">
      <alignment horizontal="right"/>
    </xf>
    <xf numFmtId="206" fontId="1" fillId="0" borderId="0" applyFont="0" applyFill="0" applyBorder="0" applyAlignment="0" applyProtection="0"/>
    <xf numFmtId="199" fontId="29" fillId="0" borderId="0" applyFont="0" applyFill="0" applyBorder="0" applyAlignment="0" applyProtection="0"/>
    <xf numFmtId="181" fontId="37" fillId="0" borderId="14">
      <alignment vertical="center"/>
    </xf>
    <xf numFmtId="207" fontId="35" fillId="0" borderId="15" applyBorder="0"/>
    <xf numFmtId="0" fontId="38" fillId="0" borderId="0" applyNumberFormat="0" applyFont="0" applyFill="0" applyBorder="0" applyProtection="0">
      <alignment horizontal="centerContinuous" vertical="center"/>
    </xf>
    <xf numFmtId="208" fontId="39" fillId="0" borderId="0" applyFill="0" applyBorder="0" applyProtection="0">
      <alignment horizontal="centerContinuous" vertical="center"/>
    </xf>
    <xf numFmtId="0" fontId="19" fillId="0" borderId="0" applyNumberFormat="0" applyFont="0" applyFill="0" applyBorder="0" applyProtection="0">
      <alignment horizontal="centerContinuous" vertical="center"/>
    </xf>
    <xf numFmtId="0" fontId="29" fillId="0" borderId="0" applyNumberFormat="0" applyFont="0" applyFill="0" applyBorder="0" applyProtection="0">
      <alignment horizontal="centerContinuous" vertical="center"/>
    </xf>
    <xf numFmtId="209" fontId="39" fillId="0" borderId="0" applyNumberFormat="0" applyFont="0" applyFill="0" applyBorder="0" applyProtection="0">
      <alignment horizontal="centerContinuous" vertical="center"/>
    </xf>
    <xf numFmtId="198" fontId="40" fillId="0" borderId="16">
      <alignment vertical="center"/>
    </xf>
    <xf numFmtId="209" fontId="38" fillId="0" borderId="17" applyFont="0" applyFill="0" applyBorder="0" applyAlignment="0" applyProtection="0">
      <alignment vertical="center"/>
    </xf>
    <xf numFmtId="208" fontId="38" fillId="0" borderId="17" applyFont="0" applyFill="0" applyBorder="0" applyAlignment="0" applyProtection="0">
      <alignment vertical="center"/>
    </xf>
    <xf numFmtId="210" fontId="4" fillId="0" borderId="0">
      <alignment vertical="center"/>
    </xf>
    <xf numFmtId="0" fontId="26" fillId="0" borderId="0"/>
    <xf numFmtId="181" fontId="26" fillId="0" borderId="14">
      <alignment vertical="center"/>
    </xf>
    <xf numFmtId="209" fontId="39" fillId="0" borderId="0" applyFont="0" applyFill="0" applyBorder="0" applyProtection="0">
      <alignment horizontal="centerContinuous" vertical="center"/>
    </xf>
    <xf numFmtId="211" fontId="41" fillId="0" borderId="0">
      <alignment vertical="center"/>
    </xf>
    <xf numFmtId="176" fontId="39" fillId="0" borderId="0" applyFont="0" applyFill="0" applyBorder="0" applyProtection="0">
      <alignment horizontal="centerContinuous" vertical="center"/>
    </xf>
    <xf numFmtId="200" fontId="39" fillId="0" borderId="0" applyFont="0" applyFill="0" applyBorder="0" applyProtection="0">
      <alignment horizontal="centerContinuous" vertical="center"/>
    </xf>
    <xf numFmtId="212" fontId="39" fillId="0" borderId="16" applyFont="0" applyFill="0" applyBorder="0" applyProtection="0">
      <alignment horizontal="right" vertical="center"/>
      <protection locked="0"/>
    </xf>
    <xf numFmtId="212" fontId="1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11" fillId="0" borderId="0"/>
    <xf numFmtId="0" fontId="20" fillId="0" borderId="18"/>
    <xf numFmtId="213" fontId="19" fillId="0" borderId="2" applyBorder="0">
      <alignment vertical="center"/>
    </xf>
    <xf numFmtId="214" fontId="25" fillId="0" borderId="0" applyFill="0" applyBorder="0">
      <alignment horizontal="centerContinuous"/>
    </xf>
    <xf numFmtId="0" fontId="42" fillId="0" borderId="0">
      <alignment vertical="center"/>
    </xf>
    <xf numFmtId="0" fontId="38" fillId="0" borderId="0" applyNumberFormat="0" applyFont="0" applyFill="0" applyBorder="0" applyProtection="0">
      <alignment vertical="center"/>
    </xf>
    <xf numFmtId="0" fontId="14" fillId="0" borderId="0" applyNumberFormat="0" applyBorder="0" applyAlignment="0">
      <alignment horizontal="centerContinuous" vertical="center"/>
    </xf>
    <xf numFmtId="4" fontId="18" fillId="0" borderId="0">
      <protection locked="0"/>
    </xf>
    <xf numFmtId="215" fontId="10" fillId="0" borderId="0">
      <protection locked="0"/>
    </xf>
    <xf numFmtId="216" fontId="15" fillId="0" borderId="0" applyFill="0" applyBorder="0">
      <alignment horizontal="centerContinuous"/>
    </xf>
    <xf numFmtId="0" fontId="10" fillId="0" borderId="0"/>
    <xf numFmtId="0" fontId="43" fillId="0" borderId="0"/>
    <xf numFmtId="217" fontId="25" fillId="0" borderId="0" applyFill="0" applyBorder="0">
      <alignment horizontal="centerContinuous"/>
    </xf>
    <xf numFmtId="0" fontId="10" fillId="0" borderId="0"/>
    <xf numFmtId="187" fontId="36" fillId="0" borderId="0">
      <protection locked="0"/>
    </xf>
    <xf numFmtId="187" fontId="36" fillId="0" borderId="0">
      <protection locked="0"/>
    </xf>
    <xf numFmtId="218" fontId="10" fillId="0" borderId="0" applyFont="0" applyFill="0" applyBorder="0" applyProtection="0">
      <alignment vertical="center"/>
    </xf>
    <xf numFmtId="38" fontId="29" fillId="0" borderId="0" applyFont="0" applyFill="0" applyBorder="0" applyProtection="0">
      <alignment vertical="center"/>
    </xf>
    <xf numFmtId="181" fontId="10" fillId="0" borderId="19">
      <alignment horizontal="center" vertical="center"/>
    </xf>
    <xf numFmtId="181" fontId="12" fillId="0" borderId="20">
      <alignment vertical="center"/>
    </xf>
    <xf numFmtId="0" fontId="11" fillId="0" borderId="2"/>
    <xf numFmtId="219" fontId="17" fillId="3" borderId="0" applyFill="0" applyBorder="0" applyProtection="0">
      <alignment horizontal="right"/>
    </xf>
    <xf numFmtId="38" fontId="29" fillId="0" borderId="0" applyFont="0" applyFill="0" applyBorder="0" applyAlignment="0" applyProtection="0">
      <alignment vertical="center"/>
    </xf>
    <xf numFmtId="198" fontId="29" fillId="0" borderId="0" applyFont="0" applyFill="0" applyBorder="0" applyAlignment="0" applyProtection="0">
      <alignment vertical="center"/>
    </xf>
    <xf numFmtId="38" fontId="29" fillId="0" borderId="0" applyFill="0" applyBorder="0" applyAlignment="0" applyProtection="0">
      <alignment vertical="center"/>
    </xf>
    <xf numFmtId="210" fontId="3" fillId="0" borderId="0" applyFont="0" applyFill="0" applyBorder="0" applyAlignment="0" applyProtection="0"/>
    <xf numFmtId="220" fontId="7" fillId="0" borderId="0" applyFont="0" applyFill="0" applyBorder="0" applyAlignment="0" applyProtection="0"/>
    <xf numFmtId="221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0" fontId="8" fillId="0" borderId="0"/>
    <xf numFmtId="187" fontId="36" fillId="0" borderId="0">
      <protection locked="0"/>
    </xf>
    <xf numFmtId="187" fontId="36" fillId="0" borderId="0">
      <protection locked="0"/>
    </xf>
    <xf numFmtId="0" fontId="10" fillId="0" borderId="0" applyFont="0" applyFill="0" applyBorder="0" applyAlignment="0" applyProtection="0"/>
    <xf numFmtId="223" fontId="10" fillId="0" borderId="0">
      <protection locked="0"/>
    </xf>
    <xf numFmtId="187" fontId="36" fillId="0" borderId="0">
      <protection locked="0"/>
    </xf>
    <xf numFmtId="0" fontId="26" fillId="0" borderId="16">
      <alignment horizontal="center" vertical="center"/>
    </xf>
    <xf numFmtId="0" fontId="26" fillId="0" borderId="16">
      <alignment horizontal="left" vertical="center"/>
    </xf>
    <xf numFmtId="0" fontId="26" fillId="0" borderId="16">
      <alignment vertical="center" textRotation="255"/>
    </xf>
    <xf numFmtId="224" fontId="1" fillId="0" borderId="0" applyFill="0" applyBorder="0" applyProtection="0">
      <alignment vertical="center"/>
    </xf>
    <xf numFmtId="225" fontId="1" fillId="0" borderId="0" applyFill="0" applyBorder="0" applyProtection="0">
      <alignment vertical="center"/>
      <protection locked="0"/>
    </xf>
    <xf numFmtId="0" fontId="10" fillId="0" borderId="0"/>
    <xf numFmtId="0" fontId="5" fillId="0" borderId="0"/>
    <xf numFmtId="0" fontId="55" fillId="0" borderId="0">
      <alignment vertical="center"/>
    </xf>
    <xf numFmtId="0" fontId="29" fillId="0" borderId="0">
      <alignment vertical="center"/>
    </xf>
    <xf numFmtId="0" fontId="18" fillId="0" borderId="21">
      <protection locked="0"/>
    </xf>
    <xf numFmtId="226" fontId="10" fillId="0" borderId="0">
      <protection locked="0"/>
    </xf>
    <xf numFmtId="227" fontId="10" fillId="0" borderId="0">
      <protection locked="0"/>
    </xf>
    <xf numFmtId="3" fontId="16" fillId="0" borderId="4">
      <alignment horizontal="right" vertical="center"/>
    </xf>
    <xf numFmtId="180" fontId="15" fillId="0" borderId="0" applyFont="0" applyFill="0" applyBorder="0" applyAlignment="0" applyProtection="0"/>
    <xf numFmtId="2" fontId="16" fillId="0" borderId="4">
      <alignment horizontal="right" vertical="center"/>
    </xf>
    <xf numFmtId="4" fontId="18" fillId="0" borderId="0">
      <protection locked="0"/>
    </xf>
    <xf numFmtId="199" fontId="1" fillId="0" borderId="0">
      <protection locked="0"/>
    </xf>
    <xf numFmtId="232" fontId="1" fillId="0" borderId="0">
      <protection locked="0"/>
    </xf>
    <xf numFmtId="0" fontId="11" fillId="0" borderId="0" applyNumberFormat="0" applyFill="0" applyBorder="0" applyAlignment="0" applyProtection="0"/>
    <xf numFmtId="196" fontId="1" fillId="0" borderId="0">
      <protection locked="0"/>
    </xf>
    <xf numFmtId="242" fontId="1" fillId="0" borderId="0" applyFont="0" applyFill="0" applyBorder="0" applyAlignment="0" applyProtection="0"/>
    <xf numFmtId="49" fontId="52" fillId="0" borderId="0" applyFill="0" applyBorder="0" applyProtection="0">
      <alignment horizontal="centerContinuous" vertical="center"/>
    </xf>
    <xf numFmtId="10" fontId="4" fillId="0" borderId="0">
      <alignment vertical="center"/>
    </xf>
    <xf numFmtId="4" fontId="18" fillId="0" borderId="0">
      <protection locked="0"/>
    </xf>
    <xf numFmtId="10" fontId="4" fillId="0" borderId="0">
      <alignment vertical="center"/>
    </xf>
    <xf numFmtId="49" fontId="52" fillId="0" borderId="0" applyFill="0" applyBorder="0" applyProtection="0">
      <alignment horizontal="centerContinuous" vertical="center"/>
    </xf>
    <xf numFmtId="242" fontId="1" fillId="0" borderId="0" applyFont="0" applyFill="0" applyBorder="0" applyAlignment="0" applyProtection="0"/>
    <xf numFmtId="196" fontId="1" fillId="0" borderId="0">
      <protection locked="0"/>
    </xf>
    <xf numFmtId="0" fontId="11" fillId="0" borderId="0" applyNumberFormat="0" applyFill="0" applyBorder="0" applyAlignment="0" applyProtection="0"/>
    <xf numFmtId="232" fontId="1" fillId="0" borderId="0">
      <protection locked="0"/>
    </xf>
    <xf numFmtId="199" fontId="1" fillId="0" borderId="0">
      <protection locked="0"/>
    </xf>
    <xf numFmtId="4" fontId="18" fillId="0" borderId="0">
      <protection locked="0"/>
    </xf>
    <xf numFmtId="2" fontId="16" fillId="0" borderId="4">
      <alignment horizontal="right" vertical="center"/>
    </xf>
    <xf numFmtId="180" fontId="15" fillId="0" borderId="0" applyFont="0" applyFill="0" applyBorder="0" applyAlignment="0" applyProtection="0"/>
    <xf numFmtId="3" fontId="16" fillId="0" borderId="4">
      <alignment horizontal="right" vertical="center"/>
    </xf>
    <xf numFmtId="3" fontId="16" fillId="0" borderId="4">
      <alignment horizontal="right" vertical="center"/>
    </xf>
    <xf numFmtId="180" fontId="15" fillId="0" borderId="0" applyFont="0" applyFill="0" applyBorder="0" applyAlignment="0" applyProtection="0"/>
    <xf numFmtId="2" fontId="16" fillId="0" borderId="4">
      <alignment horizontal="right" vertical="center"/>
    </xf>
    <xf numFmtId="4" fontId="18" fillId="0" borderId="0">
      <protection locked="0"/>
    </xf>
    <xf numFmtId="199" fontId="1" fillId="0" borderId="0">
      <protection locked="0"/>
    </xf>
    <xf numFmtId="232" fontId="1" fillId="0" borderId="0">
      <protection locked="0"/>
    </xf>
    <xf numFmtId="0" fontId="11" fillId="0" borderId="0" applyNumberFormat="0" applyFill="0" applyBorder="0" applyAlignment="0" applyProtection="0"/>
    <xf numFmtId="196" fontId="1" fillId="0" borderId="0">
      <protection locked="0"/>
    </xf>
    <xf numFmtId="242" fontId="1" fillId="0" borderId="0" applyFont="0" applyFill="0" applyBorder="0" applyAlignment="0" applyProtection="0"/>
    <xf numFmtId="49" fontId="52" fillId="0" borderId="0" applyFill="0" applyBorder="0" applyProtection="0">
      <alignment horizontal="centerContinuous" vertical="center"/>
    </xf>
    <xf numFmtId="10" fontId="4" fillId="0" borderId="0">
      <alignment vertical="center"/>
    </xf>
    <xf numFmtId="4" fontId="18" fillId="0" borderId="0">
      <protection locked="0"/>
    </xf>
    <xf numFmtId="4" fontId="18" fillId="0" borderId="0">
      <protection locked="0"/>
    </xf>
    <xf numFmtId="274" fontId="8" fillId="0" borderId="0" applyBorder="0">
      <alignment vertical="center"/>
    </xf>
    <xf numFmtId="0" fontId="10" fillId="0" borderId="0">
      <protection locked="0"/>
    </xf>
    <xf numFmtId="2" fontId="16" fillId="0" borderId="4">
      <alignment horizontal="right" vertical="center"/>
    </xf>
    <xf numFmtId="2" fontId="16" fillId="0" borderId="4">
      <alignment horizontal="right" vertical="center"/>
    </xf>
    <xf numFmtId="0" fontId="10" fillId="0" borderId="0"/>
    <xf numFmtId="0" fontId="10" fillId="0" borderId="0"/>
    <xf numFmtId="2" fontId="16" fillId="0" borderId="4">
      <alignment horizontal="right" vertical="center"/>
    </xf>
    <xf numFmtId="0" fontId="10" fillId="0" borderId="0"/>
    <xf numFmtId="2" fontId="16" fillId="0" borderId="4">
      <alignment horizontal="right" vertical="center"/>
    </xf>
    <xf numFmtId="0" fontId="10" fillId="0" borderId="0"/>
    <xf numFmtId="2" fontId="16" fillId="0" borderId="4">
      <alignment horizontal="right" vertical="center"/>
    </xf>
    <xf numFmtId="187" fontId="18" fillId="0" borderId="0">
      <protection locked="0"/>
    </xf>
    <xf numFmtId="0" fontId="10" fillId="0" borderId="0"/>
    <xf numFmtId="187" fontId="18" fillId="0" borderId="0">
      <protection locked="0"/>
    </xf>
    <xf numFmtId="187" fontId="18" fillId="0" borderId="0">
      <protection locked="0"/>
    </xf>
    <xf numFmtId="187" fontId="18" fillId="0" borderId="0">
      <protection locked="0"/>
    </xf>
    <xf numFmtId="187" fontId="18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7" fontId="21" fillId="0" borderId="0">
      <protection locked="0"/>
    </xf>
    <xf numFmtId="187" fontId="18" fillId="0" borderId="0">
      <protection locked="0"/>
    </xf>
    <xf numFmtId="187" fontId="36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7" fontId="21" fillId="0" borderId="0">
      <protection locked="0"/>
    </xf>
    <xf numFmtId="187" fontId="21" fillId="0" borderId="0">
      <protection locked="0"/>
    </xf>
    <xf numFmtId="187" fontId="18" fillId="0" borderId="0">
      <protection locked="0"/>
    </xf>
    <xf numFmtId="187" fontId="36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7" fontId="21" fillId="0" borderId="0">
      <protection locked="0"/>
    </xf>
    <xf numFmtId="187" fontId="21" fillId="0" borderId="0">
      <protection locked="0"/>
    </xf>
    <xf numFmtId="187" fontId="21" fillId="0" borderId="0">
      <protection locked="0"/>
    </xf>
    <xf numFmtId="187" fontId="18" fillId="0" borderId="0">
      <protection locked="0"/>
    </xf>
    <xf numFmtId="187" fontId="36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89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7" fontId="36" fillId="0" borderId="0">
      <protection locked="0"/>
    </xf>
    <xf numFmtId="189" fontId="1" fillId="0" borderId="0">
      <protection locked="0"/>
    </xf>
    <xf numFmtId="187" fontId="18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7" fontId="21" fillId="0" borderId="0">
      <protection locked="0"/>
    </xf>
    <xf numFmtId="187" fontId="21" fillId="0" borderId="0">
      <protection locked="0"/>
    </xf>
    <xf numFmtId="187" fontId="21" fillId="0" borderId="0">
      <protection locked="0"/>
    </xf>
    <xf numFmtId="187" fontId="18" fillId="0" borderId="0">
      <protection locked="0"/>
    </xf>
    <xf numFmtId="187" fontId="36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89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252" fontId="64" fillId="0" borderId="0" applyFont="0" applyFill="0" applyBorder="0" applyAlignment="0" applyProtection="0">
      <alignment horizontal="right"/>
    </xf>
    <xf numFmtId="177" fontId="1" fillId="0" borderId="0">
      <protection locked="0"/>
    </xf>
    <xf numFmtId="177" fontId="1" fillId="0" borderId="0">
      <protection locked="0"/>
    </xf>
    <xf numFmtId="187" fontId="18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89" fontId="1" fillId="0" borderId="0">
      <protection locked="0"/>
    </xf>
    <xf numFmtId="187" fontId="36" fillId="0" borderId="0">
      <protection locked="0"/>
    </xf>
    <xf numFmtId="189" fontId="1" fillId="0" borderId="0">
      <protection locked="0"/>
    </xf>
    <xf numFmtId="187" fontId="18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7" fontId="21" fillId="0" borderId="0">
      <protection locked="0"/>
    </xf>
    <xf numFmtId="187" fontId="21" fillId="0" borderId="0">
      <protection locked="0"/>
    </xf>
    <xf numFmtId="187" fontId="21" fillId="0" borderId="0">
      <protection locked="0"/>
    </xf>
    <xf numFmtId="187" fontId="18" fillId="0" borderId="0">
      <protection locked="0"/>
    </xf>
    <xf numFmtId="187" fontId="36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89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252" fontId="64" fillId="0" borderId="0" applyFont="0" applyFill="0" applyBorder="0" applyAlignment="0" applyProtection="0">
      <alignment horizontal="right"/>
    </xf>
    <xf numFmtId="177" fontId="1" fillId="0" borderId="0">
      <protection locked="0"/>
    </xf>
    <xf numFmtId="177" fontId="1" fillId="0" borderId="0">
      <protection locked="0"/>
    </xf>
    <xf numFmtId="187" fontId="18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89" fontId="1" fillId="0" borderId="0">
      <protection locked="0"/>
    </xf>
    <xf numFmtId="187" fontId="36" fillId="0" borderId="0">
      <protection locked="0"/>
    </xf>
    <xf numFmtId="189" fontId="1" fillId="0" borderId="0">
      <protection locked="0"/>
    </xf>
    <xf numFmtId="187" fontId="18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0" fontId="60" fillId="0" borderId="0"/>
    <xf numFmtId="0" fontId="62" fillId="0" borderId="0"/>
    <xf numFmtId="0" fontId="60" fillId="0" borderId="0"/>
    <xf numFmtId="0" fontId="62" fillId="0" borderId="0"/>
    <xf numFmtId="0" fontId="60" fillId="0" borderId="0"/>
    <xf numFmtId="0" fontId="62" fillId="0" borderId="0"/>
    <xf numFmtId="189" fontId="1" fillId="0" borderId="0">
      <protection locked="0"/>
    </xf>
    <xf numFmtId="187" fontId="21" fillId="0" borderId="0">
      <protection locked="0"/>
    </xf>
    <xf numFmtId="187" fontId="21" fillId="0" borderId="0">
      <protection locked="0"/>
    </xf>
    <xf numFmtId="189" fontId="1" fillId="0" borderId="0">
      <protection locked="0"/>
    </xf>
    <xf numFmtId="0" fontId="11" fillId="0" borderId="0" applyFill="0" applyBorder="0" applyAlignment="0" applyProtection="0"/>
    <xf numFmtId="252" fontId="64" fillId="0" borderId="0" applyFont="0" applyFill="0" applyBorder="0" applyAlignment="0" applyProtection="0">
      <alignment horizontal="right"/>
    </xf>
    <xf numFmtId="187" fontId="18" fillId="0" borderId="0">
      <protection locked="0"/>
    </xf>
    <xf numFmtId="187" fontId="36" fillId="0" borderId="0">
      <protection locked="0"/>
    </xf>
    <xf numFmtId="187" fontId="18" fillId="0" borderId="0">
      <protection locked="0"/>
    </xf>
    <xf numFmtId="0" fontId="60" fillId="0" borderId="0"/>
    <xf numFmtId="0" fontId="62" fillId="0" borderId="0"/>
    <xf numFmtId="0" fontId="60" fillId="0" borderId="0"/>
    <xf numFmtId="25" fontId="11" fillId="0" borderId="0" applyFill="0" applyBorder="0" applyAlignment="0" applyProtection="0"/>
    <xf numFmtId="0" fontId="62" fillId="0" borderId="0"/>
    <xf numFmtId="0" fontId="60" fillId="0" borderId="0"/>
    <xf numFmtId="0" fontId="62" fillId="0" borderId="0"/>
    <xf numFmtId="187" fontId="21" fillId="0" borderId="0">
      <protection locked="0"/>
    </xf>
    <xf numFmtId="15" fontId="11" fillId="0" borderId="0"/>
    <xf numFmtId="189" fontId="1" fillId="0" borderId="0">
      <protection locked="0"/>
    </xf>
    <xf numFmtId="0" fontId="11" fillId="0" borderId="0" applyFill="0" applyBorder="0" applyAlignment="0" applyProtection="0"/>
    <xf numFmtId="252" fontId="64" fillId="0" borderId="0" applyFont="0" applyFill="0" applyBorder="0" applyAlignment="0" applyProtection="0">
      <alignment horizontal="right"/>
    </xf>
    <xf numFmtId="187" fontId="18" fillId="0" borderId="0">
      <protection locked="0"/>
    </xf>
    <xf numFmtId="187" fontId="36" fillId="0" borderId="0">
      <protection locked="0"/>
    </xf>
    <xf numFmtId="187" fontId="18" fillId="0" borderId="0">
      <protection locked="0"/>
    </xf>
    <xf numFmtId="0" fontId="60" fillId="0" borderId="0"/>
    <xf numFmtId="0" fontId="62" fillId="0" borderId="0"/>
    <xf numFmtId="25" fontId="11" fillId="0" borderId="0" applyFill="0" applyBorder="0" applyAlignment="0" applyProtection="0"/>
    <xf numFmtId="0" fontId="60" fillId="0" borderId="0"/>
    <xf numFmtId="0" fontId="62" fillId="0" borderId="0"/>
    <xf numFmtId="0" fontId="60" fillId="0" borderId="0"/>
    <xf numFmtId="0" fontId="62" fillId="0" borderId="0"/>
    <xf numFmtId="0" fontId="11" fillId="7" borderId="26" applyBorder="0">
      <protection locked="0"/>
    </xf>
    <xf numFmtId="0" fontId="11" fillId="0" borderId="0" applyFill="0" applyBorder="0" applyAlignment="0" applyProtection="0"/>
    <xf numFmtId="252" fontId="64" fillId="0" borderId="0" applyFont="0" applyFill="0" applyBorder="0" applyAlignment="0" applyProtection="0">
      <alignment horizontal="right"/>
    </xf>
    <xf numFmtId="187" fontId="18" fillId="0" borderId="0">
      <protection locked="0"/>
    </xf>
    <xf numFmtId="0" fontId="11" fillId="0" borderId="0" applyNumberFormat="0" applyFill="0" applyBorder="0" applyAlignment="0" applyProtection="0"/>
    <xf numFmtId="187" fontId="36" fillId="0" borderId="0">
      <protection locked="0"/>
    </xf>
    <xf numFmtId="0" fontId="60" fillId="0" borderId="0"/>
    <xf numFmtId="0" fontId="62" fillId="0" borderId="0"/>
    <xf numFmtId="25" fontId="11" fillId="0" borderId="0" applyFill="0" applyBorder="0" applyAlignment="0" applyProtection="0"/>
    <xf numFmtId="0" fontId="60" fillId="0" borderId="0"/>
    <xf numFmtId="0" fontId="62" fillId="0" borderId="0"/>
    <xf numFmtId="0" fontId="60" fillId="0" borderId="0"/>
    <xf numFmtId="0" fontId="62" fillId="0" borderId="0"/>
    <xf numFmtId="10" fontId="11" fillId="0" borderId="0" applyFill="0" applyBorder="0" applyAlignment="0" applyProtection="0"/>
    <xf numFmtId="0" fontId="11" fillId="7" borderId="26" applyBorder="0">
      <protection locked="0"/>
    </xf>
    <xf numFmtId="0" fontId="11" fillId="0" borderId="0" applyFill="0" applyBorder="0" applyAlignment="0" applyProtection="0"/>
    <xf numFmtId="0" fontId="98" fillId="6" borderId="0">
      <alignment horizontal="centerContinuous"/>
    </xf>
    <xf numFmtId="0" fontId="11" fillId="0" borderId="0" applyNumberFormat="0" applyFill="0" applyBorder="0" applyAlignment="0" applyProtection="0"/>
    <xf numFmtId="0" fontId="60" fillId="0" borderId="0"/>
    <xf numFmtId="0" fontId="62" fillId="0" borderId="0"/>
    <xf numFmtId="25" fontId="11" fillId="0" borderId="0" applyFill="0" applyBorder="0" applyAlignment="0" applyProtection="0"/>
    <xf numFmtId="0" fontId="60" fillId="0" borderId="0"/>
    <xf numFmtId="0" fontId="62" fillId="0" borderId="0"/>
    <xf numFmtId="0" fontId="60" fillId="0" borderId="0"/>
    <xf numFmtId="0" fontId="62" fillId="0" borderId="0"/>
    <xf numFmtId="10" fontId="11" fillId="0" borderId="0" applyFill="0" applyBorder="0" applyAlignment="0" applyProtection="0"/>
    <xf numFmtId="0" fontId="11" fillId="7" borderId="26" applyBorder="0">
      <protection locked="0"/>
    </xf>
    <xf numFmtId="0" fontId="11" fillId="0" borderId="0" applyFill="0" applyBorder="0" applyAlignment="0" applyProtection="0"/>
    <xf numFmtId="0" fontId="98" fillId="6" borderId="0">
      <alignment horizontal="centerContinuous"/>
    </xf>
    <xf numFmtId="0" fontId="11" fillId="0" borderId="0" applyNumberFormat="0" applyFill="0" applyBorder="0" applyAlignment="0" applyProtection="0"/>
    <xf numFmtId="187" fontId="36" fillId="0" borderId="0">
      <protection locked="0"/>
    </xf>
    <xf numFmtId="25" fontId="11" fillId="0" borderId="0" applyFill="0" applyBorder="0" applyAlignment="0" applyProtection="0"/>
    <xf numFmtId="10" fontId="11" fillId="0" borderId="0" applyFill="0" applyBorder="0" applyAlignment="0" applyProtection="0"/>
    <xf numFmtId="0" fontId="11" fillId="7" borderId="26" applyBorder="0">
      <protection locked="0"/>
    </xf>
    <xf numFmtId="0" fontId="98" fillId="6" borderId="0">
      <alignment horizontal="centerContinuous"/>
    </xf>
    <xf numFmtId="0" fontId="11" fillId="0" borderId="0" applyNumberFormat="0" applyFill="0" applyBorder="0" applyAlignment="0" applyProtection="0"/>
    <xf numFmtId="187" fontId="36" fillId="0" borderId="0">
      <protection locked="0"/>
    </xf>
    <xf numFmtId="10" fontId="11" fillId="0" borderId="0" applyFill="0" applyBorder="0" applyAlignment="0" applyProtection="0"/>
    <xf numFmtId="0" fontId="11" fillId="7" borderId="26" applyBorder="0">
      <protection locked="0"/>
    </xf>
    <xf numFmtId="0" fontId="98" fillId="6" borderId="0">
      <alignment horizontal="centerContinuous"/>
    </xf>
    <xf numFmtId="0" fontId="11" fillId="0" borderId="0" applyNumberFormat="0" applyFill="0" applyBorder="0" applyAlignment="0" applyProtection="0"/>
    <xf numFmtId="187" fontId="36" fillId="0" borderId="0">
      <protection locked="0"/>
    </xf>
    <xf numFmtId="10" fontId="11" fillId="0" borderId="0" applyFill="0" applyBorder="0" applyAlignment="0" applyProtection="0"/>
    <xf numFmtId="0" fontId="98" fillId="6" borderId="0">
      <alignment horizontal="centerContinuous"/>
    </xf>
    <xf numFmtId="187" fontId="36" fillId="0" borderId="0">
      <protection locked="0"/>
    </xf>
    <xf numFmtId="0" fontId="8" fillId="0" borderId="0"/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0" fontId="8" fillId="0" borderId="0"/>
    <xf numFmtId="0" fontId="8" fillId="0" borderId="0"/>
    <xf numFmtId="0" fontId="17" fillId="0" borderId="0">
      <alignment horizontal="center" vertical="center"/>
    </xf>
    <xf numFmtId="3" fontId="16" fillId="0" borderId="4">
      <alignment horizontal="right" vertical="center"/>
    </xf>
    <xf numFmtId="0" fontId="8" fillId="0" borderId="0"/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0" fontId="17" fillId="0" borderId="0">
      <alignment horizontal="center" vertical="center"/>
    </xf>
    <xf numFmtId="0" fontId="8" fillId="0" borderId="0"/>
    <xf numFmtId="0" fontId="8" fillId="0" borderId="0"/>
    <xf numFmtId="0" fontId="17" fillId="0" borderId="0">
      <alignment horizontal="center" vertical="center"/>
    </xf>
    <xf numFmtId="3" fontId="16" fillId="0" borderId="4">
      <alignment horizontal="right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3" fontId="16" fillId="0" borderId="4">
      <alignment horizontal="right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8" fillId="0" borderId="0"/>
    <xf numFmtId="3" fontId="16" fillId="0" borderId="4">
      <alignment horizontal="right" vertical="center"/>
    </xf>
    <xf numFmtId="41" fontId="10" fillId="0" borderId="0">
      <alignment horizontal="center" vertical="center"/>
    </xf>
    <xf numFmtId="41" fontId="10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247" fontId="10" fillId="0" borderId="0">
      <alignment horizontal="center" vertical="center"/>
    </xf>
    <xf numFmtId="247" fontId="10" fillId="0" borderId="0">
      <alignment horizontal="center" vertical="center"/>
    </xf>
    <xf numFmtId="41" fontId="10" fillId="0" borderId="0">
      <alignment horizontal="center" vertical="center"/>
    </xf>
    <xf numFmtId="41" fontId="10" fillId="0" borderId="0">
      <alignment horizontal="center" vertical="center"/>
    </xf>
    <xf numFmtId="248" fontId="57" fillId="0" borderId="0">
      <alignment horizontal="center" vertical="center"/>
    </xf>
    <xf numFmtId="247" fontId="10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247" fontId="10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247" fontId="10" fillId="0" borderId="0">
      <alignment horizontal="center" vertical="center"/>
    </xf>
    <xf numFmtId="200" fontId="58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247" fontId="10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193" fontId="1" fillId="0" borderId="0">
      <alignment horizontal="center" vertical="center"/>
    </xf>
    <xf numFmtId="41" fontId="10" fillId="0" borderId="0">
      <alignment horizontal="center" vertical="center"/>
    </xf>
    <xf numFmtId="3" fontId="16" fillId="0" borderId="4">
      <alignment horizontal="right" vertical="center"/>
    </xf>
    <xf numFmtId="0" fontId="8" fillId="0" borderId="0"/>
    <xf numFmtId="0" fontId="8" fillId="0" borderId="0"/>
    <xf numFmtId="3" fontId="16" fillId="0" borderId="4">
      <alignment horizontal="right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8" fillId="0" borderId="0"/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8" fillId="0" borderId="0"/>
    <xf numFmtId="0" fontId="8" fillId="0" borderId="0"/>
    <xf numFmtId="0" fontId="17" fillId="0" borderId="0">
      <alignment horizontal="center" vertical="center"/>
    </xf>
    <xf numFmtId="3" fontId="16" fillId="0" borderId="4">
      <alignment horizontal="right" vertical="center"/>
    </xf>
    <xf numFmtId="3" fontId="16" fillId="0" borderId="4">
      <alignment horizontal="right" vertical="center"/>
    </xf>
    <xf numFmtId="0" fontId="8" fillId="0" borderId="0"/>
    <xf numFmtId="3" fontId="16" fillId="0" borderId="4">
      <alignment horizontal="right" vertical="center"/>
    </xf>
    <xf numFmtId="0" fontId="17" fillId="0" borderId="0">
      <alignment horizontal="center" vertical="center"/>
    </xf>
    <xf numFmtId="0" fontId="8" fillId="0" borderId="0"/>
    <xf numFmtId="0" fontId="59" fillId="0" borderId="0"/>
    <xf numFmtId="0" fontId="11" fillId="0" borderId="0" applyNumberFormat="0" applyFill="0" applyBorder="0" applyAlignment="0" applyProtection="0"/>
    <xf numFmtId="187" fontId="18" fillId="0" borderId="0">
      <protection locked="0"/>
    </xf>
    <xf numFmtId="187" fontId="36" fillId="0" borderId="0">
      <protection locked="0"/>
    </xf>
    <xf numFmtId="2" fontId="16" fillId="0" borderId="4">
      <alignment horizontal="right" vertical="center"/>
    </xf>
    <xf numFmtId="0" fontId="10" fillId="0" borderId="0"/>
    <xf numFmtId="9" fontId="10" fillId="0" borderId="0">
      <protection locked="0"/>
    </xf>
    <xf numFmtId="0" fontId="39" fillId="0" borderId="22">
      <alignment horizontal="center" vertical="center"/>
    </xf>
    <xf numFmtId="187" fontId="18" fillId="0" borderId="0">
      <protection locked="0"/>
    </xf>
    <xf numFmtId="0" fontId="18" fillId="0" borderId="0">
      <protection locked="0"/>
    </xf>
    <xf numFmtId="0" fontId="61" fillId="0" borderId="0"/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249" fontId="38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38" fillId="0" borderId="0">
      <protection locked="0"/>
    </xf>
    <xf numFmtId="0" fontId="1" fillId="0" borderId="0">
      <protection locked="0"/>
    </xf>
    <xf numFmtId="189" fontId="1" fillId="0" borderId="0">
      <protection locked="0"/>
    </xf>
    <xf numFmtId="250" fontId="1" fillId="0" borderId="0">
      <protection locked="0"/>
    </xf>
    <xf numFmtId="249" fontId="38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38" fillId="0" borderId="0">
      <protection locked="0"/>
    </xf>
    <xf numFmtId="0" fontId="1" fillId="0" borderId="0">
      <protection locked="0"/>
    </xf>
    <xf numFmtId="189" fontId="1" fillId="0" borderId="0">
      <protection locked="0"/>
    </xf>
    <xf numFmtId="0" fontId="21" fillId="0" borderId="0">
      <protection locked="0"/>
    </xf>
    <xf numFmtId="189" fontId="1" fillId="0" borderId="0">
      <protection locked="0"/>
    </xf>
    <xf numFmtId="0" fontId="21" fillId="0" borderId="0">
      <protection locked="0"/>
    </xf>
    <xf numFmtId="189" fontId="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89" fontId="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89" fontId="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87" fontId="21" fillId="0" borderId="0">
      <protection locked="0"/>
    </xf>
    <xf numFmtId="0" fontId="2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0" fontId="17" fillId="0" borderId="16" applyProtection="0">
      <alignment horizontal="left" vertical="center" wrapText="1"/>
    </xf>
    <xf numFmtId="187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251" fontId="8" fillId="4" borderId="23">
      <alignment horizontal="center" vertical="center"/>
    </xf>
    <xf numFmtId="187" fontId="18" fillId="0" borderId="0">
      <protection locked="0"/>
    </xf>
    <xf numFmtId="187" fontId="36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7" fontId="21" fillId="0" borderId="0">
      <protection locked="0"/>
    </xf>
    <xf numFmtId="187" fontId="18" fillId="0" borderId="0">
      <protection locked="0"/>
    </xf>
    <xf numFmtId="187" fontId="36" fillId="0" borderId="0">
      <protection locked="0"/>
    </xf>
    <xf numFmtId="187" fontId="21" fillId="0" borderId="0">
      <protection locked="0"/>
    </xf>
    <xf numFmtId="0" fontId="21" fillId="0" borderId="0">
      <protection locked="0"/>
    </xf>
    <xf numFmtId="0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87" fontId="2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60" fillId="0" borderId="0"/>
    <xf numFmtId="0" fontId="63" fillId="0" borderId="0">
      <alignment horizontal="center" wrapText="1"/>
      <protection locked="0"/>
    </xf>
    <xf numFmtId="187" fontId="36" fillId="0" borderId="0">
      <protection locked="0"/>
    </xf>
    <xf numFmtId="0" fontId="21" fillId="0" borderId="0">
      <protection locked="0"/>
    </xf>
    <xf numFmtId="187" fontId="18" fillId="0" borderId="0">
      <protection locked="0"/>
    </xf>
    <xf numFmtId="0" fontId="18" fillId="0" borderId="0">
      <protection locked="0"/>
    </xf>
    <xf numFmtId="187" fontId="36" fillId="0" borderId="0">
      <protection locked="0"/>
    </xf>
    <xf numFmtId="0" fontId="1" fillId="0" borderId="0" applyFont="0" applyFill="0" applyBorder="0" applyAlignment="0" applyProtection="0"/>
    <xf numFmtId="252" fontId="64" fillId="0" borderId="0" applyFont="0" applyFill="0" applyBorder="0" applyAlignment="0" applyProtection="0">
      <alignment horizontal="right"/>
    </xf>
    <xf numFmtId="0" fontId="65" fillId="0" borderId="0"/>
    <xf numFmtId="0" fontId="66" fillId="0" borderId="0" applyNumberFormat="0" applyFill="0" applyBorder="0" applyAlignment="0" applyProtection="0"/>
    <xf numFmtId="187" fontId="18" fillId="0" borderId="0">
      <protection locked="0"/>
    </xf>
    <xf numFmtId="0" fontId="2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249" fontId="38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38" fillId="0" borderId="0">
      <protection locked="0"/>
    </xf>
    <xf numFmtId="0" fontId="1" fillId="0" borderId="0">
      <protection locked="0"/>
    </xf>
    <xf numFmtId="189" fontId="1" fillId="0" borderId="0">
      <protection locked="0"/>
    </xf>
    <xf numFmtId="250" fontId="1" fillId="0" borderId="0">
      <protection locked="0"/>
    </xf>
    <xf numFmtId="249" fontId="38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38" fillId="0" borderId="0">
      <protection locked="0"/>
    </xf>
    <xf numFmtId="0" fontId="1" fillId="0" borderId="0">
      <protection locked="0"/>
    </xf>
    <xf numFmtId="189" fontId="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89" fontId="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87" fontId="36" fillId="0" borderId="0">
      <protection locked="0"/>
    </xf>
    <xf numFmtId="0" fontId="60" fillId="0" borderId="0"/>
    <xf numFmtId="0" fontId="62" fillId="0" borderId="0"/>
    <xf numFmtId="0" fontId="60" fillId="0" borderId="0"/>
    <xf numFmtId="0" fontId="62" fillId="0" borderId="0"/>
    <xf numFmtId="0" fontId="60" fillId="0" borderId="0"/>
    <xf numFmtId="0" fontId="62" fillId="0" borderId="0"/>
    <xf numFmtId="253" fontId="68" fillId="0" borderId="0" applyFill="0" applyBorder="0" applyAlignment="0"/>
    <xf numFmtId="198" fontId="10" fillId="0" borderId="0" applyFill="0" applyBorder="0" applyAlignment="0"/>
    <xf numFmtId="200" fontId="69" fillId="0" borderId="0" applyFill="0" applyBorder="0" applyAlignment="0"/>
    <xf numFmtId="254" fontId="64" fillId="0" borderId="0" applyFill="0" applyBorder="0" applyAlignment="0"/>
    <xf numFmtId="255" fontId="64" fillId="0" borderId="0" applyFill="0" applyBorder="0" applyAlignment="0"/>
    <xf numFmtId="256" fontId="64" fillId="0" borderId="0" applyFill="0" applyBorder="0" applyAlignment="0"/>
    <xf numFmtId="257" fontId="64" fillId="0" borderId="0" applyFill="0" applyBorder="0" applyAlignment="0"/>
    <xf numFmtId="198" fontId="10" fillId="0" borderId="0" applyFill="0" applyBorder="0" applyAlignment="0"/>
    <xf numFmtId="0" fontId="70" fillId="0" borderId="0" applyNumberFormat="0" applyFill="0" applyBorder="0" applyAlignment="0" applyProtection="0">
      <alignment vertical="top"/>
      <protection locked="0"/>
    </xf>
    <xf numFmtId="187" fontId="21" fillId="0" borderId="0">
      <protection locked="0"/>
    </xf>
    <xf numFmtId="0" fontId="71" fillId="5" borderId="19">
      <alignment horizontal="center" wrapText="1"/>
    </xf>
    <xf numFmtId="0" fontId="11" fillId="0" borderId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38" fontId="7" fillId="0" borderId="0" applyFont="0" applyFill="0" applyBorder="0" applyAlignment="0" applyProtection="0"/>
    <xf numFmtId="256" fontId="64" fillId="0" borderId="0" applyFont="0" applyFill="0" applyBorder="0" applyAlignment="0" applyProtection="0"/>
    <xf numFmtId="0" fontId="21" fillId="0" borderId="0">
      <protection locked="0"/>
    </xf>
    <xf numFmtId="258" fontId="6" fillId="0" borderId="0"/>
    <xf numFmtId="3" fontId="73" fillId="0" borderId="0" applyFont="0" applyFill="0" applyBorder="0" applyAlignment="0" applyProtection="0"/>
    <xf numFmtId="0" fontId="74" fillId="0" borderId="0" applyNumberFormat="0" applyAlignment="0">
      <alignment horizontal="left"/>
    </xf>
    <xf numFmtId="0" fontId="75" fillId="0" borderId="0" applyNumberFormat="0" applyAlignment="0"/>
    <xf numFmtId="25" fontId="11" fillId="0" borderId="0" applyFill="0" applyBorder="0" applyAlignment="0" applyProtection="0"/>
    <xf numFmtId="259" fontId="7" fillId="0" borderId="0" applyFont="0" applyFill="0" applyBorder="0" applyAlignment="0" applyProtection="0"/>
    <xf numFmtId="198" fontId="10" fillId="0" borderId="0" applyFont="0" applyFill="0" applyBorder="0" applyAlignment="0" applyProtection="0"/>
    <xf numFmtId="0" fontId="21" fillId="0" borderId="0">
      <protection locked="0"/>
    </xf>
    <xf numFmtId="260" fontId="76" fillId="0" borderId="2" applyFill="0" applyBorder="0" applyAlignment="0"/>
    <xf numFmtId="261" fontId="1" fillId="0" borderId="0" applyFont="0" applyFill="0" applyBorder="0" applyAlignment="0" applyProtection="0"/>
    <xf numFmtId="15" fontId="11" fillId="0" borderId="0"/>
    <xf numFmtId="187" fontId="21" fillId="0" borderId="0">
      <protection locked="0"/>
    </xf>
    <xf numFmtId="14" fontId="68" fillId="0" borderId="0" applyFill="0" applyBorder="0" applyAlignment="0"/>
    <xf numFmtId="37" fontId="19" fillId="0" borderId="2">
      <alignment horizontal="center" vertical="distributed"/>
    </xf>
    <xf numFmtId="209" fontId="11" fillId="0" borderId="24">
      <alignment vertical="center"/>
    </xf>
    <xf numFmtId="262" fontId="10" fillId="0" borderId="0"/>
    <xf numFmtId="256" fontId="64" fillId="0" borderId="0" applyFill="0" applyBorder="0" applyAlignment="0"/>
    <xf numFmtId="198" fontId="10" fillId="0" borderId="0" applyFill="0" applyBorder="0" applyAlignment="0"/>
    <xf numFmtId="256" fontId="64" fillId="0" borderId="0" applyFill="0" applyBorder="0" applyAlignment="0"/>
    <xf numFmtId="257" fontId="64" fillId="0" borderId="0" applyFill="0" applyBorder="0" applyAlignment="0"/>
    <xf numFmtId="198" fontId="10" fillId="0" borderId="0" applyFill="0" applyBorder="0" applyAlignment="0"/>
    <xf numFmtId="0" fontId="77" fillId="0" borderId="0" applyNumberFormat="0" applyAlignment="0">
      <alignment horizontal="left"/>
    </xf>
    <xf numFmtId="263" fontId="1" fillId="0" borderId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264" fontId="18" fillId="0" borderId="0">
      <protection locked="0"/>
    </xf>
    <xf numFmtId="187" fontId="21" fillId="0" borderId="0"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2" fontId="67" fillId="0" borderId="0">
      <alignment horizontal="left"/>
    </xf>
    <xf numFmtId="38" fontId="46" fillId="6" borderId="0" applyNumberFormat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6" borderId="0" applyNumberFormat="0" applyFill="0" applyBorder="0"/>
    <xf numFmtId="187" fontId="34" fillId="0" borderId="0">
      <protection locked="0"/>
    </xf>
    <xf numFmtId="187" fontId="83" fillId="0" borderId="0">
      <protection locked="0"/>
    </xf>
    <xf numFmtId="187" fontId="34" fillId="0" borderId="0">
      <protection locked="0"/>
    </xf>
    <xf numFmtId="187" fontId="83" fillId="0" borderId="0">
      <protection locked="0"/>
    </xf>
    <xf numFmtId="0" fontId="84" fillId="0" borderId="10">
      <alignment horizontal="center"/>
    </xf>
    <xf numFmtId="0" fontId="84" fillId="0" borderId="0">
      <alignment horizontal="center"/>
    </xf>
    <xf numFmtId="0" fontId="85" fillId="0" borderId="25" applyNumberFormat="0" applyFill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11" fillId="7" borderId="26" applyBorder="0">
      <protection locked="0"/>
    </xf>
    <xf numFmtId="10" fontId="46" fillId="5" borderId="2" applyNumberFormat="0" applyBorder="0" applyAlignment="0" applyProtection="0"/>
    <xf numFmtId="265" fontId="88" fillId="8" borderId="0"/>
    <xf numFmtId="266" fontId="11" fillId="7" borderId="27" applyBorder="0">
      <alignment horizontal="center"/>
      <protection locked="0"/>
    </xf>
    <xf numFmtId="0" fontId="1" fillId="0" borderId="10">
      <protection locked="0"/>
    </xf>
    <xf numFmtId="256" fontId="64" fillId="0" borderId="0" applyFill="0" applyBorder="0" applyAlignment="0"/>
    <xf numFmtId="198" fontId="10" fillId="0" borderId="0" applyFill="0" applyBorder="0" applyAlignment="0"/>
    <xf numFmtId="256" fontId="64" fillId="0" borderId="0" applyFill="0" applyBorder="0" applyAlignment="0"/>
    <xf numFmtId="257" fontId="64" fillId="0" borderId="0" applyFill="0" applyBorder="0" applyAlignment="0"/>
    <xf numFmtId="198" fontId="10" fillId="0" borderId="0" applyFill="0" applyBorder="0" applyAlignment="0"/>
    <xf numFmtId="265" fontId="89" fillId="9" borderId="0"/>
    <xf numFmtId="267" fontId="90" fillId="0" borderId="0">
      <alignment horizontal="left"/>
    </xf>
    <xf numFmtId="187" fontId="36" fillId="0" borderId="0">
      <protection locked="0"/>
    </xf>
    <xf numFmtId="0" fontId="5" fillId="0" borderId="28" applyNumberFormat="0" applyFont="0" applyBorder="0" applyProtection="0">
      <alignment horizontal="center" vertical="center"/>
    </xf>
    <xf numFmtId="0" fontId="11" fillId="0" borderId="0" applyNumberFormat="0" applyFill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1" fillId="0" borderId="0"/>
    <xf numFmtId="14" fontId="63" fillId="0" borderId="0">
      <alignment horizontal="center" wrapText="1"/>
      <protection locked="0"/>
    </xf>
    <xf numFmtId="10" fontId="11" fillId="0" borderId="0" applyFill="0" applyBorder="0" applyAlignment="0" applyProtection="0"/>
    <xf numFmtId="199" fontId="11" fillId="0" borderId="0" applyFont="0" applyFill="0" applyBorder="0" applyAlignment="0" applyProtection="0"/>
    <xf numFmtId="255" fontId="64" fillId="0" borderId="0" applyFont="0" applyFill="0" applyBorder="0" applyAlignment="0" applyProtection="0"/>
    <xf numFmtId="268" fontId="64" fillId="0" borderId="0" applyFont="0" applyFill="0" applyBorder="0" applyAlignment="0" applyProtection="0"/>
    <xf numFmtId="0" fontId="21" fillId="0" borderId="0">
      <protection locked="0"/>
    </xf>
    <xf numFmtId="256" fontId="64" fillId="0" borderId="0" applyFill="0" applyBorder="0" applyAlignment="0"/>
    <xf numFmtId="198" fontId="10" fillId="0" borderId="0" applyFill="0" applyBorder="0" applyAlignment="0"/>
    <xf numFmtId="256" fontId="64" fillId="0" borderId="0" applyFill="0" applyBorder="0" applyAlignment="0"/>
    <xf numFmtId="257" fontId="64" fillId="0" borderId="0" applyFill="0" applyBorder="0" applyAlignment="0"/>
    <xf numFmtId="198" fontId="10" fillId="0" borderId="0" applyFill="0" applyBorder="0" applyAlignment="0"/>
    <xf numFmtId="270" fontId="91" fillId="0" borderId="0"/>
    <xf numFmtId="0" fontId="7" fillId="0" borderId="0" applyNumberFormat="0" applyFont="0" applyFill="0" applyBorder="0" applyAlignment="0" applyProtection="0">
      <alignment horizontal="left"/>
    </xf>
    <xf numFmtId="0" fontId="92" fillId="10" borderId="0" applyNumberFormat="0" applyFont="0" applyBorder="0" applyAlignment="0">
      <alignment horizontal="center"/>
    </xf>
    <xf numFmtId="30" fontId="93" fillId="0" borderId="0" applyNumberFormat="0" applyFill="0" applyBorder="0" applyAlignment="0" applyProtection="0">
      <alignment horizontal="left"/>
    </xf>
    <xf numFmtId="0" fontId="92" fillId="1" borderId="5" applyNumberFormat="0" applyFont="0" applyAlignment="0">
      <alignment horizontal="center"/>
    </xf>
    <xf numFmtId="0" fontId="94" fillId="0" borderId="0" applyNumberFormat="0" applyFill="0" applyBorder="0" applyAlignment="0">
      <alignment horizontal="center"/>
    </xf>
    <xf numFmtId="0" fontId="7" fillId="0" borderId="0"/>
    <xf numFmtId="0" fontId="95" fillId="0" borderId="0">
      <alignment horizontal="center" vertical="center"/>
    </xf>
    <xf numFmtId="40" fontId="96" fillId="0" borderId="0" applyBorder="0">
      <alignment horizontal="right"/>
    </xf>
    <xf numFmtId="271" fontId="97" fillId="0" borderId="0">
      <alignment horizontal="center"/>
    </xf>
    <xf numFmtId="49" fontId="68" fillId="0" borderId="0" applyFill="0" applyBorder="0" applyAlignment="0"/>
    <xf numFmtId="269" fontId="64" fillId="0" borderId="0" applyFill="0" applyBorder="0" applyAlignment="0"/>
    <xf numFmtId="272" fontId="64" fillId="0" borderId="0" applyFill="0" applyBorder="0" applyAlignment="0"/>
    <xf numFmtId="0" fontId="98" fillId="6" borderId="0">
      <alignment horizontal="centerContinuous"/>
    </xf>
    <xf numFmtId="187" fontId="18" fillId="0" borderId="11">
      <protection locked="0"/>
    </xf>
    <xf numFmtId="187" fontId="21" fillId="0" borderId="11">
      <protection locked="0"/>
    </xf>
    <xf numFmtId="37" fontId="46" fillId="11" borderId="0" applyNumberFormat="0" applyBorder="0" applyAlignment="0" applyProtection="0"/>
    <xf numFmtId="37" fontId="46" fillId="0" borderId="0"/>
    <xf numFmtId="3" fontId="99" fillId="0" borderId="25" applyProtection="0"/>
    <xf numFmtId="0" fontId="10" fillId="0" borderId="0" applyFont="0" applyFill="0" applyBorder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10" fillId="0" borderId="0">
      <protection locked="0"/>
    </xf>
    <xf numFmtId="246" fontId="8" fillId="0" borderId="0"/>
    <xf numFmtId="2" fontId="101" fillId="0" borderId="0" applyFont="0" applyFill="0" applyBorder="0" applyAlignment="0" applyProtection="0"/>
    <xf numFmtId="2" fontId="102" fillId="0" borderId="0" applyFon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273" fontId="10" fillId="0" borderId="0"/>
    <xf numFmtId="273" fontId="10" fillId="0" borderId="0"/>
    <xf numFmtId="273" fontId="10" fillId="0" borderId="0"/>
    <xf numFmtId="273" fontId="10" fillId="0" borderId="0"/>
    <xf numFmtId="273" fontId="10" fillId="0" borderId="0"/>
    <xf numFmtId="273" fontId="10" fillId="0" borderId="0"/>
    <xf numFmtId="273" fontId="10" fillId="0" borderId="0"/>
    <xf numFmtId="273" fontId="10" fillId="0" borderId="0"/>
    <xf numFmtId="273" fontId="10" fillId="0" borderId="0"/>
    <xf numFmtId="273" fontId="10" fillId="0" borderId="0"/>
    <xf numFmtId="273" fontId="10" fillId="0" borderId="0"/>
    <xf numFmtId="274" fontId="107" fillId="0" borderId="16">
      <alignment horizontal="right" vertical="center"/>
    </xf>
    <xf numFmtId="246" fontId="17" fillId="0" borderId="0"/>
    <xf numFmtId="41" fontId="108" fillId="0" borderId="16">
      <alignment horizontal="center" vertical="center"/>
    </xf>
    <xf numFmtId="0" fontId="1" fillId="0" borderId="0">
      <protection locked="0"/>
    </xf>
    <xf numFmtId="0" fontId="101" fillId="0" borderId="0" applyFont="0" applyFill="0" applyBorder="0" applyAlignment="0" applyProtection="0"/>
    <xf numFmtId="0" fontId="102" fillId="0" borderId="0" applyFont="0" applyFill="0" applyBorder="0" applyAlignment="0" applyProtection="0"/>
    <xf numFmtId="0" fontId="109" fillId="0" borderId="0">
      <alignment vertical="center"/>
    </xf>
    <xf numFmtId="3" fontId="2" fillId="0" borderId="29" applyNumberFormat="0" applyFill="0" applyBorder="0" applyProtection="0">
      <alignment horizontal="center" vertical="center"/>
    </xf>
    <xf numFmtId="0" fontId="10" fillId="12" borderId="0">
      <alignment horizontal="left"/>
    </xf>
    <xf numFmtId="0" fontId="101" fillId="0" borderId="0" applyFont="0" applyFill="0" applyBorder="0" applyAlignment="0" applyProtection="0"/>
    <xf numFmtId="0" fontId="102" fillId="0" borderId="0" applyFon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41" fontId="29" fillId="0" borderId="2" applyNumberFormat="0" applyFont="0" applyFill="0" applyBorder="0" applyProtection="0">
      <alignment horizontal="distributed" vertical="center"/>
    </xf>
    <xf numFmtId="187" fontId="36" fillId="0" borderId="0">
      <protection locked="0"/>
    </xf>
    <xf numFmtId="0" fontId="18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249" fontId="38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38" fillId="0" borderId="0">
      <protection locked="0"/>
    </xf>
    <xf numFmtId="0" fontId="1" fillId="0" borderId="0">
      <protection locked="0"/>
    </xf>
    <xf numFmtId="189" fontId="1" fillId="0" borderId="0">
      <protection locked="0"/>
    </xf>
    <xf numFmtId="250" fontId="1" fillId="0" borderId="0">
      <protection locked="0"/>
    </xf>
    <xf numFmtId="249" fontId="38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38" fillId="0" borderId="0">
      <protection locked="0"/>
    </xf>
    <xf numFmtId="0" fontId="1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1" fillId="0" borderId="0" applyFont="0" applyFill="0" applyBorder="0" applyAlignment="0" applyProtection="0">
      <alignment vertical="center"/>
    </xf>
    <xf numFmtId="275" fontId="29" fillId="0" borderId="0" applyFont="0" applyFill="0" applyBorder="0" applyAlignment="0" applyProtection="0"/>
    <xf numFmtId="276" fontId="29" fillId="0" borderId="0" applyFont="0" applyFill="0" applyBorder="0" applyAlignment="0" applyProtection="0"/>
    <xf numFmtId="3" fontId="19" fillId="0" borderId="8">
      <alignment vertical="center"/>
    </xf>
    <xf numFmtId="277" fontId="1" fillId="0" borderId="29" applyFont="0" applyFill="0" applyAlignment="0" applyProtection="0">
      <alignment horizontal="center" vertical="center"/>
    </xf>
    <xf numFmtId="0" fontId="10" fillId="0" borderId="0"/>
    <xf numFmtId="0" fontId="39" fillId="0" borderId="0" applyNumberFormat="0" applyFont="0" applyFill="0" applyBorder="0" applyProtection="0">
      <alignment horizontal="centerContinuous" vertical="center"/>
    </xf>
    <xf numFmtId="275" fontId="29" fillId="0" borderId="0" applyNumberFormat="0" applyFont="0" applyFill="0" applyBorder="0" applyProtection="0">
      <alignment horizontal="centerContinuous" vertical="center"/>
    </xf>
    <xf numFmtId="38" fontId="14" fillId="0" borderId="0">
      <alignment vertical="center" wrapText="1"/>
    </xf>
    <xf numFmtId="3" fontId="29" fillId="0" borderId="2"/>
    <xf numFmtId="0" fontId="29" fillId="0" borderId="2"/>
    <xf numFmtId="3" fontId="29" fillId="0" borderId="30"/>
    <xf numFmtId="3" fontId="29" fillId="0" borderId="31"/>
    <xf numFmtId="0" fontId="112" fillId="0" borderId="2"/>
    <xf numFmtId="0" fontId="113" fillId="0" borderId="0">
      <alignment horizontal="center"/>
    </xf>
    <xf numFmtId="0" fontId="114" fillId="0" borderId="32">
      <alignment horizontal="center"/>
    </xf>
    <xf numFmtId="0" fontId="35" fillId="0" borderId="7"/>
    <xf numFmtId="4" fontId="35" fillId="0" borderId="15"/>
    <xf numFmtId="278" fontId="1" fillId="0" borderId="15"/>
    <xf numFmtId="0" fontId="1" fillId="0" borderId="15"/>
    <xf numFmtId="3" fontId="115" fillId="0" borderId="0">
      <alignment vertical="center" wrapText="1"/>
    </xf>
    <xf numFmtId="3" fontId="116" fillId="0" borderId="0">
      <alignment vertical="center" wrapText="1"/>
    </xf>
    <xf numFmtId="1" fontId="10" fillId="0" borderId="0"/>
    <xf numFmtId="279" fontId="38" fillId="0" borderId="14" applyFont="0" applyAlignment="0" applyProtection="0">
      <alignment vertical="center"/>
    </xf>
    <xf numFmtId="280" fontId="11" fillId="0" borderId="0">
      <alignment vertical="center"/>
    </xf>
    <xf numFmtId="281" fontId="1" fillId="0" borderId="0">
      <alignment vertical="center"/>
    </xf>
    <xf numFmtId="41" fontId="10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56" fillId="0" borderId="0" applyFont="0" applyFill="0" applyBorder="0" applyAlignment="0" applyProtection="0">
      <alignment vertical="center"/>
    </xf>
    <xf numFmtId="41" fontId="111" fillId="0" borderId="0" applyFont="0" applyFill="0" applyBorder="0" applyAlignment="0" applyProtection="0">
      <alignment vertical="center"/>
    </xf>
    <xf numFmtId="0" fontId="12" fillId="0" borderId="0"/>
    <xf numFmtId="245" fontId="117" fillId="0" borderId="2">
      <alignment vertical="center" wrapText="1"/>
    </xf>
    <xf numFmtId="0" fontId="23" fillId="0" borderId="0"/>
    <xf numFmtId="4" fontId="101" fillId="0" borderId="0" applyFont="0" applyFill="0" applyBorder="0" applyAlignment="0" applyProtection="0"/>
    <xf numFmtId="0" fontId="6" fillId="0" borderId="0"/>
    <xf numFmtId="0" fontId="6" fillId="0" borderId="0"/>
    <xf numFmtId="41" fontId="1" fillId="0" borderId="0" applyFont="0" applyFill="0" applyBorder="0" applyAlignment="0" applyProtection="0"/>
    <xf numFmtId="274" fontId="8" fillId="0" borderId="0" applyBorder="0">
      <alignment vertical="center"/>
    </xf>
    <xf numFmtId="4" fontId="101" fillId="0" borderId="0" applyFont="0" applyFill="0" applyBorder="0" applyAlignment="0" applyProtection="0"/>
    <xf numFmtId="0" fontId="118" fillId="0" borderId="2">
      <alignment vertical="center"/>
    </xf>
    <xf numFmtId="0" fontId="19" fillId="0" borderId="0"/>
    <xf numFmtId="282" fontId="1" fillId="0" borderId="2" applyBorder="0">
      <alignment vertical="center"/>
    </xf>
    <xf numFmtId="182" fontId="119" fillId="0" borderId="0" applyFont="0" applyFill="0" applyBorder="0" applyAlignment="0" applyProtection="0"/>
    <xf numFmtId="182" fontId="119" fillId="0" borderId="0" applyFont="0" applyFill="0" applyBorder="0" applyAlignment="0" applyProtection="0"/>
    <xf numFmtId="28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283" fontId="1" fillId="0" borderId="0" applyFont="0" applyFill="0" applyBorder="0" applyAlignment="0" applyProtection="0"/>
    <xf numFmtId="182" fontId="119" fillId="0" borderId="0" applyFont="0" applyFill="0" applyBorder="0" applyAlignment="0" applyProtection="0"/>
    <xf numFmtId="178" fontId="10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119" fillId="0" borderId="0" applyFont="0" applyFill="0" applyBorder="0" applyAlignment="0" applyProtection="0"/>
    <xf numFmtId="209" fontId="8" fillId="0" borderId="0" applyFont="0" applyFill="0" applyBorder="0" applyAlignment="0" applyProtection="0"/>
    <xf numFmtId="0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284" fontId="26" fillId="0" borderId="0" applyFont="0" applyFill="0" applyBorder="0" applyAlignment="0" applyProtection="0"/>
    <xf numFmtId="284" fontId="26" fillId="0" borderId="0" applyFont="0" applyFill="0" applyBorder="0" applyAlignment="0" applyProtection="0"/>
    <xf numFmtId="284" fontId="26" fillId="0" borderId="0" applyFont="0" applyFill="0" applyBorder="0" applyAlignment="0" applyProtection="0"/>
    <xf numFmtId="284" fontId="26" fillId="0" borderId="0" applyFont="0" applyFill="0" applyBorder="0" applyAlignment="0" applyProtection="0"/>
    <xf numFmtId="285" fontId="26" fillId="0" borderId="0" applyFont="0" applyFill="0" applyBorder="0" applyAlignment="0" applyProtection="0"/>
    <xf numFmtId="285" fontId="26" fillId="0" borderId="0" applyFont="0" applyFill="0" applyBorder="0" applyAlignment="0" applyProtection="0"/>
    <xf numFmtId="286" fontId="26" fillId="0" borderId="0" applyFont="0" applyFill="0" applyBorder="0" applyAlignment="0" applyProtection="0"/>
    <xf numFmtId="287" fontId="26" fillId="0" borderId="0" applyFont="0" applyFill="0" applyBorder="0" applyAlignment="0" applyProtection="0"/>
    <xf numFmtId="284" fontId="26" fillId="0" borderId="0" applyFont="0" applyFill="0" applyBorder="0" applyAlignment="0" applyProtection="0"/>
    <xf numFmtId="285" fontId="26" fillId="0" borderId="0" applyFont="0" applyFill="0" applyBorder="0" applyAlignment="0" applyProtection="0"/>
    <xf numFmtId="284" fontId="26" fillId="0" borderId="0" applyFont="0" applyFill="0" applyBorder="0" applyAlignment="0" applyProtection="0"/>
    <xf numFmtId="284" fontId="26" fillId="0" borderId="0" applyFont="0" applyFill="0" applyBorder="0" applyAlignment="0" applyProtection="0"/>
    <xf numFmtId="284" fontId="26" fillId="0" borderId="0" applyFont="0" applyFill="0" applyBorder="0" applyAlignment="0" applyProtection="0"/>
    <xf numFmtId="288" fontId="26" fillId="0" borderId="0" applyFont="0" applyFill="0" applyBorder="0" applyAlignment="0" applyProtection="0"/>
    <xf numFmtId="289" fontId="26" fillId="0" borderId="0" applyFont="0" applyFill="0" applyBorder="0" applyAlignment="0" applyProtection="0"/>
    <xf numFmtId="289" fontId="26" fillId="0" borderId="0" applyFont="0" applyFill="0" applyBorder="0" applyAlignment="0" applyProtection="0"/>
    <xf numFmtId="290" fontId="1" fillId="0" borderId="0" applyFont="0" applyFill="0" applyBorder="0" applyAlignment="0" applyProtection="0"/>
    <xf numFmtId="291" fontId="26" fillId="0" borderId="0" applyFont="0" applyFill="0" applyBorder="0" applyAlignment="0" applyProtection="0"/>
    <xf numFmtId="291" fontId="26" fillId="0" borderId="0" applyFont="0" applyFill="0" applyBorder="0" applyAlignment="0" applyProtection="0"/>
    <xf numFmtId="292" fontId="26" fillId="0" borderId="0" applyFont="0" applyFill="0" applyBorder="0" applyAlignment="0" applyProtection="0"/>
    <xf numFmtId="293" fontId="26" fillId="0" borderId="0" applyFont="0" applyFill="0" applyBorder="0" applyAlignment="0" applyProtection="0"/>
    <xf numFmtId="289" fontId="26" fillId="0" borderId="0" applyFont="0" applyFill="0" applyBorder="0" applyAlignment="0" applyProtection="0"/>
    <xf numFmtId="182" fontId="119" fillId="0" borderId="0" applyFont="0" applyFill="0" applyBorder="0" applyAlignment="0" applyProtection="0"/>
    <xf numFmtId="291" fontId="26" fillId="0" borderId="0" applyFont="0" applyFill="0" applyBorder="0" applyAlignment="0" applyProtection="0"/>
    <xf numFmtId="178" fontId="10" fillId="0" borderId="0" applyFont="0" applyFill="0" applyBorder="0" applyAlignment="0" applyProtection="0"/>
    <xf numFmtId="182" fontId="119" fillId="0" borderId="0" applyFont="0" applyFill="0" applyBorder="0" applyAlignment="0" applyProtection="0"/>
    <xf numFmtId="290" fontId="1" fillId="0" borderId="0" applyFont="0" applyFill="0" applyBorder="0" applyAlignment="0" applyProtection="0"/>
    <xf numFmtId="182" fontId="119" fillId="0" borderId="0" applyFont="0" applyFill="0" applyBorder="0" applyAlignment="0" applyProtection="0"/>
    <xf numFmtId="294" fontId="10" fillId="0" borderId="0" applyFont="0" applyFill="0" applyBorder="0" applyAlignment="0" applyProtection="0"/>
    <xf numFmtId="0" fontId="1" fillId="0" borderId="0" applyFont="0" applyFill="0" applyBorder="0" applyAlignment="0" applyProtection="0"/>
    <xf numFmtId="182" fontId="119" fillId="0" borderId="0" applyFont="0" applyFill="0" applyBorder="0" applyAlignment="0" applyProtection="0"/>
    <xf numFmtId="289" fontId="26" fillId="0" borderId="0" applyFont="0" applyFill="0" applyBorder="0" applyAlignment="0" applyProtection="0"/>
    <xf numFmtId="289" fontId="26" fillId="0" borderId="0" applyFont="0" applyFill="0" applyBorder="0" applyAlignment="0" applyProtection="0"/>
    <xf numFmtId="289" fontId="26" fillId="0" borderId="0" applyFont="0" applyFill="0" applyBorder="0" applyAlignment="0" applyProtection="0"/>
    <xf numFmtId="182" fontId="119" fillId="0" borderId="0" applyFont="0" applyFill="0" applyBorder="0" applyAlignment="0" applyProtection="0"/>
    <xf numFmtId="0" fontId="120" fillId="0" borderId="0">
      <alignment horizontal="center" vertical="center"/>
    </xf>
    <xf numFmtId="209" fontId="39" fillId="0" borderId="0" applyNumberFormat="0" applyFont="0" applyFill="0" applyBorder="0" applyProtection="0">
      <alignment vertical="center"/>
    </xf>
    <xf numFmtId="4" fontId="101" fillId="0" borderId="0" applyFont="0" applyFill="0" applyBorder="0" applyAlignment="0" applyProtection="0"/>
    <xf numFmtId="0" fontId="35" fillId="0" borderId="0"/>
    <xf numFmtId="4" fontId="102" fillId="0" borderId="0" applyFont="0" applyFill="0" applyBorder="0" applyAlignment="0" applyProtection="0"/>
    <xf numFmtId="3" fontId="101" fillId="0" borderId="0" applyFont="0" applyFill="0" applyBorder="0" applyAlignment="0" applyProtection="0"/>
    <xf numFmtId="3" fontId="102" fillId="0" borderId="0" applyFont="0" applyFill="0" applyBorder="0" applyAlignment="0" applyProtection="0"/>
    <xf numFmtId="1" fontId="5" fillId="3" borderId="0" applyNumberFormat="0" applyFont="0" applyFill="0" applyBorder="0" applyAlignment="0">
      <alignment vertical="center"/>
    </xf>
    <xf numFmtId="1" fontId="121" fillId="3" borderId="0" applyNumberFormat="0" applyBorder="0" applyAlignment="0">
      <alignment vertical="center"/>
    </xf>
    <xf numFmtId="0" fontId="10" fillId="0" borderId="0">
      <alignment vertical="center"/>
    </xf>
    <xf numFmtId="0" fontId="122" fillId="0" borderId="0">
      <alignment horizontal="centerContinuous" vertical="center"/>
    </xf>
    <xf numFmtId="0" fontId="10" fillId="0" borderId="2">
      <alignment horizontal="distributed" vertical="center"/>
    </xf>
    <xf numFmtId="0" fontId="10" fillId="0" borderId="15">
      <alignment horizontal="distributed" vertical="top"/>
    </xf>
    <xf numFmtId="0" fontId="10" fillId="0" borderId="33">
      <alignment horizontal="distributed"/>
    </xf>
    <xf numFmtId="295" fontId="123" fillId="0" borderId="0">
      <alignment vertical="center"/>
    </xf>
    <xf numFmtId="1" fontId="124" fillId="3" borderId="0" applyNumberFormat="0" applyFont="0" applyFill="0" applyBorder="0" applyAlignment="0">
      <alignment vertical="center"/>
    </xf>
    <xf numFmtId="0" fontId="125" fillId="0" borderId="16" applyFill="0" applyProtection="0">
      <alignment horizontal="center" vertical="center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249" fontId="38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38" fillId="0" borderId="0">
      <protection locked="0"/>
    </xf>
    <xf numFmtId="0" fontId="1" fillId="0" borderId="0">
      <protection locked="0"/>
    </xf>
    <xf numFmtId="189" fontId="1" fillId="0" borderId="0">
      <protection locked="0"/>
    </xf>
    <xf numFmtId="250" fontId="1" fillId="0" borderId="0">
      <protection locked="0"/>
    </xf>
    <xf numFmtId="249" fontId="38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38" fillId="0" borderId="0">
      <protection locked="0"/>
    </xf>
    <xf numFmtId="0" fontId="1" fillId="0" borderId="0">
      <protection locked="0"/>
    </xf>
    <xf numFmtId="41" fontId="1" fillId="0" borderId="0" applyFont="0" applyFill="0" applyBorder="0" applyAlignment="0" applyProtection="0"/>
    <xf numFmtId="274" fontId="8" fillId="0" borderId="0" applyBorder="0">
      <alignment vertical="center"/>
    </xf>
    <xf numFmtId="41" fontId="38" fillId="0" borderId="34">
      <alignment horizontal="center" vertical="center"/>
    </xf>
    <xf numFmtId="181" fontId="10" fillId="0" borderId="0" applyNumberFormat="0" applyFont="0" applyFill="0" applyBorder="0" applyProtection="0">
      <alignment vertical="center"/>
    </xf>
    <xf numFmtId="296" fontId="11" fillId="0" borderId="2"/>
    <xf numFmtId="181" fontId="10" fillId="0" borderId="0" applyNumberFormat="0" applyFont="0" applyFill="0" applyBorder="0" applyAlignment="0" applyProtection="0">
      <alignment horizontal="right"/>
    </xf>
    <xf numFmtId="297" fontId="29" fillId="0" borderId="0" applyFont="0" applyFill="0" applyBorder="0" applyAlignment="0" applyProtection="0">
      <alignment vertical="center"/>
    </xf>
    <xf numFmtId="298" fontId="29" fillId="0" borderId="0" applyFont="0" applyFill="0" applyBorder="0" applyAlignment="0" applyProtection="0">
      <alignment vertical="center"/>
    </xf>
    <xf numFmtId="299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1" fontId="3" fillId="0" borderId="2">
      <alignment vertical="center"/>
    </xf>
    <xf numFmtId="302" fontId="1" fillId="0" borderId="0" applyFont="0" applyFill="0" applyBorder="0" applyAlignment="0" applyProtection="0"/>
    <xf numFmtId="3" fontId="10" fillId="0" borderId="35"/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249" fontId="38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38" fillId="0" borderId="0">
      <protection locked="0"/>
    </xf>
    <xf numFmtId="0" fontId="1" fillId="0" borderId="0">
      <protection locked="0"/>
    </xf>
    <xf numFmtId="189" fontId="1" fillId="0" borderId="0">
      <protection locked="0"/>
    </xf>
    <xf numFmtId="250" fontId="1" fillId="0" borderId="0">
      <protection locked="0"/>
    </xf>
    <xf numFmtId="249" fontId="38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38" fillId="0" borderId="0">
      <protection locked="0"/>
    </xf>
    <xf numFmtId="0" fontId="1" fillId="0" borderId="0">
      <protection locked="0"/>
    </xf>
    <xf numFmtId="42" fontId="56" fillId="0" borderId="0" applyFont="0" applyFill="0" applyBorder="0" applyAlignment="0" applyProtection="0">
      <alignment vertical="center"/>
    </xf>
    <xf numFmtId="42" fontId="1" fillId="0" borderId="0" applyFill="0" applyBorder="0" applyProtection="0"/>
    <xf numFmtId="10" fontId="101" fillId="0" borderId="0" applyFont="0" applyFill="0" applyBorder="0" applyAlignment="0" applyProtection="0"/>
    <xf numFmtId="10" fontId="102" fillId="0" borderId="0" applyFont="0" applyFill="0" applyBorder="0" applyAlignment="0" applyProtection="0"/>
    <xf numFmtId="41" fontId="1" fillId="0" borderId="0" applyFont="0" applyFill="0" applyBorder="0" applyAlignment="0" applyProtection="0"/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249" fontId="38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38" fillId="0" borderId="0">
      <protection locked="0"/>
    </xf>
    <xf numFmtId="0" fontId="1" fillId="0" borderId="0">
      <protection locked="0"/>
    </xf>
    <xf numFmtId="189" fontId="1" fillId="0" borderId="0">
      <protection locked="0"/>
    </xf>
    <xf numFmtId="250" fontId="1" fillId="0" borderId="0">
      <protection locked="0"/>
    </xf>
    <xf numFmtId="249" fontId="38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38" fillId="0" borderId="0">
      <protection locked="0"/>
    </xf>
    <xf numFmtId="0" fontId="1" fillId="0" borderId="0">
      <protection locked="0"/>
    </xf>
    <xf numFmtId="0" fontId="5" fillId="0" borderId="33">
      <alignment horizontal="distributed"/>
    </xf>
    <xf numFmtId="0" fontId="5" fillId="0" borderId="36">
      <alignment horizontal="distributed" vertical="center"/>
    </xf>
    <xf numFmtId="0" fontId="5" fillId="0" borderId="37">
      <alignment horizontal="distributed" vertical="top"/>
    </xf>
    <xf numFmtId="0" fontId="126" fillId="13" borderId="38" applyNumberFormat="0" applyProtection="0">
      <alignment horizontal="right"/>
    </xf>
    <xf numFmtId="0" fontId="10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98" fontId="1" fillId="0" borderId="0"/>
    <xf numFmtId="0" fontId="35" fillId="0" borderId="0"/>
    <xf numFmtId="198" fontId="1" fillId="0" borderId="0"/>
    <xf numFmtId="0" fontId="1" fillId="0" borderId="0">
      <alignment vertical="center"/>
    </xf>
    <xf numFmtId="0" fontId="55" fillId="0" borderId="0">
      <alignment vertical="center"/>
    </xf>
    <xf numFmtId="0" fontId="10" fillId="0" borderId="16">
      <alignment vertical="center" wrapText="1"/>
    </xf>
    <xf numFmtId="0" fontId="1" fillId="0" borderId="2" applyNumberFormat="0" applyFill="0" applyProtection="0">
      <alignment vertical="center"/>
    </xf>
    <xf numFmtId="0" fontId="10" fillId="0" borderId="0"/>
    <xf numFmtId="0" fontId="39" fillId="0" borderId="22">
      <alignment horizontal="center" vertical="center"/>
    </xf>
    <xf numFmtId="0" fontId="127" fillId="0" borderId="0" applyNumberFormat="0" applyFill="0" applyBorder="0" applyAlignment="0" applyProtection="0">
      <alignment vertical="top"/>
      <protection locked="0"/>
    </xf>
    <xf numFmtId="0" fontId="12" fillId="0" borderId="16">
      <alignment horizontal="center" vertical="center" wrapText="1"/>
    </xf>
    <xf numFmtId="0" fontId="101" fillId="0" borderId="21" applyNumberFormat="0" applyFont="0" applyFill="0" applyAlignment="0" applyProtection="0"/>
    <xf numFmtId="0" fontId="102" fillId="0" borderId="21" applyNumberFormat="0" applyFont="0" applyFill="0" applyAlignment="0" applyProtection="0"/>
    <xf numFmtId="303" fontId="101" fillId="0" borderId="0" applyFont="0" applyFill="0" applyBorder="0" applyAlignment="0" applyProtection="0"/>
    <xf numFmtId="304" fontId="1" fillId="0" borderId="0" applyFont="0" applyFill="0" applyBorder="0" applyAlignment="0" applyProtection="0"/>
    <xf numFmtId="305" fontId="101" fillId="0" borderId="0" applyFont="0" applyFill="0" applyBorder="0" applyAlignment="0" applyProtection="0"/>
    <xf numFmtId="306" fontId="102" fillId="0" borderId="0" applyFont="0" applyFill="0" applyBorder="0" applyAlignment="0" applyProtection="0"/>
    <xf numFmtId="181" fontId="10" fillId="0" borderId="39"/>
    <xf numFmtId="2" fontId="16" fillId="0" borderId="4">
      <alignment horizontal="right" vertical="center"/>
    </xf>
    <xf numFmtId="0" fontId="10" fillId="0" borderId="0"/>
    <xf numFmtId="2" fontId="16" fillId="0" borderId="4">
      <alignment horizontal="right" vertical="center"/>
    </xf>
    <xf numFmtId="0" fontId="10" fillId="0" borderId="0"/>
    <xf numFmtId="2" fontId="16" fillId="0" borderId="4">
      <alignment horizontal="right" vertical="center"/>
    </xf>
    <xf numFmtId="0" fontId="10" fillId="0" borderId="0"/>
    <xf numFmtId="2" fontId="16" fillId="0" borderId="4">
      <alignment horizontal="right" vertical="center"/>
    </xf>
    <xf numFmtId="0" fontId="10" fillId="0" borderId="0"/>
    <xf numFmtId="187" fontId="18" fillId="0" borderId="0">
      <protection locked="0"/>
    </xf>
    <xf numFmtId="2" fontId="16" fillId="0" borderId="4">
      <alignment horizontal="right" vertical="center"/>
    </xf>
    <xf numFmtId="0" fontId="10" fillId="0" borderId="0"/>
    <xf numFmtId="187" fontId="18" fillId="0" borderId="0">
      <protection locked="0"/>
    </xf>
    <xf numFmtId="187" fontId="18" fillId="0" borderId="0">
      <protection locked="0"/>
    </xf>
    <xf numFmtId="187" fontId="18" fillId="0" borderId="0">
      <protection locked="0"/>
    </xf>
    <xf numFmtId="187" fontId="18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7" fontId="21" fillId="0" borderId="0">
      <protection locked="0"/>
    </xf>
    <xf numFmtId="187" fontId="18" fillId="0" borderId="0">
      <protection locked="0"/>
    </xf>
    <xf numFmtId="187" fontId="36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7" fontId="21" fillId="0" borderId="0">
      <protection locked="0"/>
    </xf>
    <xf numFmtId="187" fontId="21" fillId="0" borderId="0">
      <protection locked="0"/>
    </xf>
    <xf numFmtId="187" fontId="18" fillId="0" borderId="0">
      <protection locked="0"/>
    </xf>
    <xf numFmtId="187" fontId="36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7" fontId="21" fillId="0" borderId="0">
      <protection locked="0"/>
    </xf>
    <xf numFmtId="187" fontId="21" fillId="0" borderId="0">
      <protection locked="0"/>
    </xf>
    <xf numFmtId="187" fontId="21" fillId="0" borderId="0">
      <protection locked="0"/>
    </xf>
    <xf numFmtId="187" fontId="18" fillId="0" borderId="0">
      <protection locked="0"/>
    </xf>
    <xf numFmtId="187" fontId="36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89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89" fontId="1" fillId="0" borderId="0">
      <protection locked="0"/>
    </xf>
    <xf numFmtId="187" fontId="36" fillId="0" borderId="0">
      <protection locked="0"/>
    </xf>
    <xf numFmtId="189" fontId="1" fillId="0" borderId="0">
      <protection locked="0"/>
    </xf>
    <xf numFmtId="187" fontId="18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7" fontId="21" fillId="0" borderId="0">
      <protection locked="0"/>
    </xf>
    <xf numFmtId="187" fontId="21" fillId="0" borderId="0">
      <protection locked="0"/>
    </xf>
    <xf numFmtId="187" fontId="21" fillId="0" borderId="0">
      <protection locked="0"/>
    </xf>
    <xf numFmtId="187" fontId="18" fillId="0" borderId="0">
      <protection locked="0"/>
    </xf>
    <xf numFmtId="187" fontId="36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89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252" fontId="64" fillId="0" borderId="0" applyFont="0" applyFill="0" applyBorder="0" applyAlignment="0" applyProtection="0">
      <alignment horizontal="right"/>
    </xf>
    <xf numFmtId="177" fontId="1" fillId="0" borderId="0">
      <protection locked="0"/>
    </xf>
    <xf numFmtId="177" fontId="1" fillId="0" borderId="0">
      <protection locked="0"/>
    </xf>
    <xf numFmtId="187" fontId="18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89" fontId="1" fillId="0" borderId="0">
      <protection locked="0"/>
    </xf>
    <xf numFmtId="187" fontId="36" fillId="0" borderId="0">
      <protection locked="0"/>
    </xf>
    <xf numFmtId="189" fontId="1" fillId="0" borderId="0">
      <protection locked="0"/>
    </xf>
    <xf numFmtId="187" fontId="18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7" fontId="21" fillId="0" borderId="0">
      <protection locked="0"/>
    </xf>
    <xf numFmtId="187" fontId="21" fillId="0" borderId="0">
      <protection locked="0"/>
    </xf>
    <xf numFmtId="187" fontId="21" fillId="0" borderId="0">
      <protection locked="0"/>
    </xf>
    <xf numFmtId="187" fontId="18" fillId="0" borderId="0">
      <protection locked="0"/>
    </xf>
    <xf numFmtId="187" fontId="36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89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252" fontId="64" fillId="0" borderId="0" applyFont="0" applyFill="0" applyBorder="0" applyAlignment="0" applyProtection="0">
      <alignment horizontal="right"/>
    </xf>
    <xf numFmtId="177" fontId="1" fillId="0" borderId="0">
      <protection locked="0"/>
    </xf>
    <xf numFmtId="177" fontId="1" fillId="0" borderId="0">
      <protection locked="0"/>
    </xf>
    <xf numFmtId="187" fontId="18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89" fontId="1" fillId="0" borderId="0">
      <protection locked="0"/>
    </xf>
    <xf numFmtId="187" fontId="36" fillId="0" borderId="0">
      <protection locked="0"/>
    </xf>
    <xf numFmtId="189" fontId="1" fillId="0" borderId="0">
      <protection locked="0"/>
    </xf>
    <xf numFmtId="187" fontId="18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0" fontId="60" fillId="0" borderId="0"/>
    <xf numFmtId="0" fontId="62" fillId="0" borderId="0"/>
    <xf numFmtId="0" fontId="60" fillId="0" borderId="0"/>
    <xf numFmtId="0" fontId="62" fillId="0" borderId="0"/>
    <xf numFmtId="0" fontId="60" fillId="0" borderId="0"/>
    <xf numFmtId="0" fontId="62" fillId="0" borderId="0"/>
    <xf numFmtId="189" fontId="1" fillId="0" borderId="0">
      <protection locked="0"/>
    </xf>
    <xf numFmtId="189" fontId="1" fillId="0" borderId="0">
      <protection locked="0"/>
    </xf>
    <xf numFmtId="187" fontId="21" fillId="0" borderId="0">
      <protection locked="0"/>
    </xf>
    <xf numFmtId="187" fontId="21" fillId="0" borderId="0">
      <protection locked="0"/>
    </xf>
    <xf numFmtId="189" fontId="1" fillId="0" borderId="0">
      <protection locked="0"/>
    </xf>
    <xf numFmtId="0" fontId="11" fillId="0" borderId="0" applyFill="0" applyBorder="0" applyAlignment="0" applyProtection="0"/>
    <xf numFmtId="252" fontId="64" fillId="0" borderId="0" applyFont="0" applyFill="0" applyBorder="0" applyAlignment="0" applyProtection="0">
      <alignment horizontal="right"/>
    </xf>
    <xf numFmtId="187" fontId="18" fillId="0" borderId="0">
      <protection locked="0"/>
    </xf>
    <xf numFmtId="187" fontId="36" fillId="0" borderId="0">
      <protection locked="0"/>
    </xf>
    <xf numFmtId="187" fontId="18" fillId="0" borderId="0">
      <protection locked="0"/>
    </xf>
    <xf numFmtId="0" fontId="60" fillId="0" borderId="0"/>
    <xf numFmtId="0" fontId="62" fillId="0" borderId="0"/>
    <xf numFmtId="25" fontId="11" fillId="0" borderId="0" applyFill="0" applyBorder="0" applyAlignment="0" applyProtection="0"/>
    <xf numFmtId="0" fontId="60" fillId="0" borderId="0"/>
    <xf numFmtId="0" fontId="62" fillId="0" borderId="0"/>
    <xf numFmtId="0" fontId="60" fillId="0" borderId="0"/>
    <xf numFmtId="0" fontId="62" fillId="0" borderId="0"/>
    <xf numFmtId="15" fontId="11" fillId="0" borderId="0"/>
    <xf numFmtId="187" fontId="21" fillId="0" borderId="0">
      <protection locked="0"/>
    </xf>
    <xf numFmtId="189" fontId="1" fillId="0" borderId="0">
      <protection locked="0"/>
    </xf>
    <xf numFmtId="0" fontId="11" fillId="0" borderId="0" applyFill="0" applyBorder="0" applyAlignment="0" applyProtection="0"/>
    <xf numFmtId="252" fontId="64" fillId="0" borderId="0" applyFont="0" applyFill="0" applyBorder="0" applyAlignment="0" applyProtection="0">
      <alignment horizontal="right"/>
    </xf>
    <xf numFmtId="187" fontId="18" fillId="0" borderId="0">
      <protection locked="0"/>
    </xf>
    <xf numFmtId="187" fontId="36" fillId="0" borderId="0">
      <protection locked="0"/>
    </xf>
    <xf numFmtId="187" fontId="18" fillId="0" borderId="0">
      <protection locked="0"/>
    </xf>
    <xf numFmtId="0" fontId="60" fillId="0" borderId="0"/>
    <xf numFmtId="0" fontId="62" fillId="0" borderId="0"/>
    <xf numFmtId="25" fontId="11" fillId="0" borderId="0" applyFill="0" applyBorder="0" applyAlignment="0" applyProtection="0"/>
    <xf numFmtId="0" fontId="60" fillId="0" borderId="0"/>
    <xf numFmtId="0" fontId="62" fillId="0" borderId="0"/>
    <xf numFmtId="0" fontId="60" fillId="0" borderId="0"/>
    <xf numFmtId="0" fontId="62" fillId="0" borderId="0"/>
    <xf numFmtId="0" fontId="11" fillId="7" borderId="26" applyBorder="0">
      <protection locked="0"/>
    </xf>
    <xf numFmtId="0" fontId="11" fillId="0" borderId="0" applyFill="0" applyBorder="0" applyAlignment="0" applyProtection="0"/>
    <xf numFmtId="252" fontId="64" fillId="0" borderId="0" applyFont="0" applyFill="0" applyBorder="0" applyAlignment="0" applyProtection="0">
      <alignment horizontal="right"/>
    </xf>
    <xf numFmtId="187" fontId="18" fillId="0" borderId="0">
      <protection locked="0"/>
    </xf>
    <xf numFmtId="0" fontId="11" fillId="0" borderId="0" applyNumberFormat="0" applyFill="0" applyBorder="0" applyAlignment="0" applyProtection="0"/>
    <xf numFmtId="0" fontId="60" fillId="0" borderId="0"/>
    <xf numFmtId="0" fontId="62" fillId="0" borderId="0"/>
    <xf numFmtId="25" fontId="11" fillId="0" borderId="0" applyFill="0" applyBorder="0" applyAlignment="0" applyProtection="0"/>
    <xf numFmtId="0" fontId="60" fillId="0" borderId="0"/>
    <xf numFmtId="0" fontId="62" fillId="0" borderId="0"/>
    <xf numFmtId="0" fontId="60" fillId="0" borderId="0"/>
    <xf numFmtId="10" fontId="11" fillId="0" borderId="0" applyFill="0" applyBorder="0" applyAlignment="0" applyProtection="0"/>
    <xf numFmtId="0" fontId="62" fillId="0" borderId="0"/>
    <xf numFmtId="0" fontId="11" fillId="7" borderId="26" applyBorder="0">
      <protection locked="0"/>
    </xf>
    <xf numFmtId="0" fontId="11" fillId="0" borderId="0" applyFill="0" applyBorder="0" applyAlignment="0" applyProtection="0"/>
    <xf numFmtId="0" fontId="98" fillId="6" borderId="0">
      <alignment horizontal="centerContinuous"/>
    </xf>
    <xf numFmtId="0" fontId="11" fillId="0" borderId="0" applyNumberFormat="0" applyFill="0" applyBorder="0" applyAlignment="0" applyProtection="0"/>
    <xf numFmtId="0" fontId="60" fillId="0" borderId="0"/>
    <xf numFmtId="0" fontId="62" fillId="0" borderId="0"/>
    <xf numFmtId="25" fontId="11" fillId="0" borderId="0" applyFill="0" applyBorder="0" applyAlignment="0" applyProtection="0"/>
    <xf numFmtId="0" fontId="60" fillId="0" borderId="0"/>
    <xf numFmtId="0" fontId="62" fillId="0" borderId="0"/>
    <xf numFmtId="0" fontId="60" fillId="0" borderId="0"/>
    <xf numFmtId="0" fontId="62" fillId="0" borderId="0"/>
    <xf numFmtId="10" fontId="11" fillId="0" borderId="0" applyFill="0" applyBorder="0" applyAlignment="0" applyProtection="0"/>
    <xf numFmtId="0" fontId="11" fillId="7" borderId="26" applyBorder="0">
      <protection locked="0"/>
    </xf>
    <xf numFmtId="0" fontId="11" fillId="0" borderId="0" applyFill="0" applyBorder="0" applyAlignment="0" applyProtection="0"/>
    <xf numFmtId="0" fontId="98" fillId="6" borderId="0">
      <alignment horizontal="centerContinuous"/>
    </xf>
    <xf numFmtId="0" fontId="11" fillId="0" borderId="0" applyNumberFormat="0" applyFill="0" applyBorder="0" applyAlignment="0" applyProtection="0"/>
    <xf numFmtId="187" fontId="36" fillId="0" borderId="0">
      <protection locked="0"/>
    </xf>
    <xf numFmtId="25" fontId="11" fillId="0" borderId="0" applyFill="0" applyBorder="0" applyAlignment="0" applyProtection="0"/>
    <xf numFmtId="10" fontId="11" fillId="0" borderId="0" applyFill="0" applyBorder="0" applyAlignment="0" applyProtection="0"/>
    <xf numFmtId="0" fontId="11" fillId="7" borderId="26" applyBorder="0">
      <protection locked="0"/>
    </xf>
    <xf numFmtId="0" fontId="98" fillId="6" borderId="0">
      <alignment horizontal="centerContinuous"/>
    </xf>
    <xf numFmtId="0" fontId="11" fillId="0" borderId="0" applyNumberFormat="0" applyFill="0" applyBorder="0" applyAlignment="0" applyProtection="0"/>
    <xf numFmtId="187" fontId="36" fillId="0" borderId="0">
      <protection locked="0"/>
    </xf>
    <xf numFmtId="10" fontId="11" fillId="0" borderId="0" applyFill="0" applyBorder="0" applyAlignment="0" applyProtection="0"/>
    <xf numFmtId="0" fontId="11" fillId="7" borderId="26" applyBorder="0">
      <protection locked="0"/>
    </xf>
    <xf numFmtId="0" fontId="98" fillId="6" borderId="0">
      <alignment horizontal="centerContinuous"/>
    </xf>
    <xf numFmtId="0" fontId="11" fillId="0" borderId="0" applyNumberFormat="0" applyFill="0" applyBorder="0" applyAlignment="0" applyProtection="0"/>
    <xf numFmtId="187" fontId="36" fillId="0" borderId="0">
      <protection locked="0"/>
    </xf>
    <xf numFmtId="10" fontId="11" fillId="0" borderId="0" applyFill="0" applyBorder="0" applyAlignment="0" applyProtection="0"/>
    <xf numFmtId="0" fontId="98" fillId="6" borderId="0">
      <alignment horizontal="centerContinuous"/>
    </xf>
    <xf numFmtId="187" fontId="36" fillId="0" borderId="0">
      <protection locked="0"/>
    </xf>
    <xf numFmtId="187" fontId="36" fillId="0" borderId="0">
      <protection locked="0"/>
    </xf>
    <xf numFmtId="4" fontId="101" fillId="0" borderId="0" applyFont="0" applyFill="0" applyBorder="0" applyAlignment="0" applyProtection="0"/>
    <xf numFmtId="41" fontId="1" fillId="0" borderId="0" applyFont="0" applyFill="0" applyBorder="0" applyAlignment="0" applyProtection="0"/>
    <xf numFmtId="274" fontId="8" fillId="0" borderId="0" applyBorder="0">
      <alignment vertical="center"/>
    </xf>
    <xf numFmtId="4" fontId="101" fillId="0" borderId="0" applyFont="0" applyFill="0" applyBorder="0" applyAlignment="0" applyProtection="0"/>
    <xf numFmtId="41" fontId="1" fillId="0" borderId="0" applyFont="0" applyFill="0" applyBorder="0" applyAlignment="0" applyProtection="0"/>
    <xf numFmtId="274" fontId="8" fillId="0" borderId="0" applyBorder="0">
      <alignment vertical="center"/>
    </xf>
    <xf numFmtId="4" fontId="101" fillId="0" borderId="0" applyFont="0" applyFill="0" applyBorder="0" applyAlignment="0" applyProtection="0"/>
    <xf numFmtId="41" fontId="1" fillId="0" borderId="0" applyFont="0" applyFill="0" applyBorder="0" applyAlignment="0" applyProtection="0"/>
    <xf numFmtId="274" fontId="8" fillId="0" borderId="0" applyBorder="0">
      <alignment vertical="center"/>
    </xf>
    <xf numFmtId="0" fontId="10" fillId="0" borderId="0">
      <protection locked="0"/>
    </xf>
    <xf numFmtId="4" fontId="101" fillId="0" borderId="0" applyFont="0" applyFill="0" applyBorder="0" applyAlignment="0" applyProtection="0"/>
    <xf numFmtId="41" fontId="1" fillId="0" borderId="0" applyFont="0" applyFill="0" applyBorder="0" applyAlignment="0" applyProtection="0"/>
    <xf numFmtId="274" fontId="8" fillId="0" borderId="0" applyBorder="0">
      <alignment vertical="center"/>
    </xf>
    <xf numFmtId="0" fontId="10" fillId="0" borderId="0">
      <protection locked="0"/>
    </xf>
    <xf numFmtId="4" fontId="101" fillId="0" borderId="0" applyFont="0" applyFill="0" applyBorder="0" applyAlignment="0" applyProtection="0"/>
    <xf numFmtId="41" fontId="1" fillId="0" borderId="0" applyFont="0" applyFill="0" applyBorder="0" applyAlignment="0" applyProtection="0"/>
    <xf numFmtId="274" fontId="8" fillId="0" borderId="0" applyBorder="0">
      <alignment vertical="center"/>
    </xf>
    <xf numFmtId="0" fontId="10" fillId="0" borderId="0">
      <protection locked="0"/>
    </xf>
    <xf numFmtId="4" fontId="101" fillId="0" borderId="0" applyFont="0" applyFill="0" applyBorder="0" applyAlignment="0" applyProtection="0"/>
    <xf numFmtId="41" fontId="1" fillId="0" borderId="0" applyFont="0" applyFill="0" applyBorder="0" applyAlignment="0" applyProtection="0"/>
    <xf numFmtId="274" fontId="8" fillId="0" borderId="0" applyBorder="0">
      <alignment vertical="center"/>
    </xf>
    <xf numFmtId="0" fontId="10" fillId="0" borderId="0">
      <protection locked="0"/>
    </xf>
    <xf numFmtId="4" fontId="101" fillId="0" borderId="0" applyFont="0" applyFill="0" applyBorder="0" applyAlignment="0" applyProtection="0"/>
    <xf numFmtId="41" fontId="1" fillId="0" borderId="0" applyFont="0" applyFill="0" applyBorder="0" applyAlignment="0" applyProtection="0"/>
    <xf numFmtId="274" fontId="8" fillId="0" borderId="0" applyBorder="0">
      <alignment vertical="center"/>
    </xf>
    <xf numFmtId="0" fontId="10" fillId="0" borderId="0">
      <protection locked="0"/>
    </xf>
    <xf numFmtId="4" fontId="101" fillId="0" borderId="0" applyFont="0" applyFill="0" applyBorder="0" applyAlignment="0" applyProtection="0"/>
    <xf numFmtId="41" fontId="1" fillId="0" borderId="0" applyFont="0" applyFill="0" applyBorder="0" applyAlignment="0" applyProtection="0"/>
    <xf numFmtId="274" fontId="8" fillId="0" borderId="0" applyBorder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</cellStyleXfs>
  <cellXfs count="71">
    <xf numFmtId="0" fontId="0" fillId="0" borderId="0" xfId="0"/>
    <xf numFmtId="41" fontId="27" fillId="0" borderId="2" xfId="0" applyNumberFormat="1" applyFont="1" applyFill="1" applyBorder="1" applyAlignment="1">
      <alignment vertical="center"/>
    </xf>
    <xf numFmtId="0" fontId="0" fillId="0" borderId="0" xfId="0"/>
    <xf numFmtId="0" fontId="124" fillId="0" borderId="2" xfId="5237" applyFont="1" applyBorder="1" applyAlignment="1">
      <alignment horizontal="center" vertical="center" shrinkToFit="1"/>
    </xf>
    <xf numFmtId="0" fontId="128" fillId="0" borderId="2" xfId="5237" quotePrefix="1" applyFont="1" applyBorder="1" applyAlignment="1">
      <alignment horizontal="center" vertical="center" shrinkToFit="1"/>
    </xf>
    <xf numFmtId="0" fontId="128" fillId="0" borderId="2" xfId="5237" quotePrefix="1" applyFont="1" applyBorder="1" applyAlignment="1">
      <alignment vertical="center" shrinkToFit="1"/>
    </xf>
    <xf numFmtId="307" fontId="128" fillId="0" borderId="2" xfId="5237" applyNumberFormat="1" applyFont="1" applyBorder="1" applyAlignment="1">
      <alignment horizontal="right" vertical="center" indent="1" shrinkToFit="1"/>
    </xf>
    <xf numFmtId="307" fontId="128" fillId="0" borderId="2" xfId="5237" quotePrefix="1" applyNumberFormat="1" applyFont="1" applyBorder="1" applyAlignment="1">
      <alignment horizontal="right" vertical="center" indent="1" shrinkToFit="1"/>
    </xf>
    <xf numFmtId="0" fontId="128" fillId="0" borderId="2" xfId="5237" applyFont="1" applyBorder="1" applyAlignment="1">
      <alignment vertical="center" shrinkToFit="1"/>
    </xf>
    <xf numFmtId="41" fontId="128" fillId="0" borderId="2" xfId="5237" quotePrefix="1" applyNumberFormat="1" applyFont="1" applyBorder="1" applyAlignment="1">
      <alignment vertical="center" shrinkToFit="1"/>
    </xf>
    <xf numFmtId="0" fontId="130" fillId="0" borderId="2" xfId="5237" quotePrefix="1" applyFont="1" applyBorder="1" applyAlignment="1">
      <alignment vertical="center" shrinkToFit="1"/>
    </xf>
    <xf numFmtId="0" fontId="124" fillId="2" borderId="2" xfId="5237" applyFont="1" applyFill="1" applyBorder="1" applyAlignment="1">
      <alignment horizontal="center" vertical="center" shrinkToFit="1"/>
    </xf>
    <xf numFmtId="307" fontId="128" fillId="2" borderId="2" xfId="5237" applyNumberFormat="1" applyFont="1" applyFill="1" applyBorder="1" applyAlignment="1">
      <alignment horizontal="right" vertical="center" indent="1" shrinkToFit="1"/>
    </xf>
    <xf numFmtId="307" fontId="128" fillId="2" borderId="2" xfId="5237" quotePrefix="1" applyNumberFormat="1" applyFont="1" applyFill="1" applyBorder="1" applyAlignment="1">
      <alignment horizontal="right" vertical="center" indent="1" shrinkToFit="1"/>
    </xf>
    <xf numFmtId="0" fontId="0" fillId="2" borderId="2" xfId="0" applyFill="1" applyBorder="1"/>
    <xf numFmtId="0" fontId="24" fillId="0" borderId="13" xfId="0" applyFont="1" applyFill="1" applyBorder="1" applyAlignment="1">
      <alignment vertical="center"/>
    </xf>
    <xf numFmtId="0" fontId="0" fillId="0" borderId="0" xfId="0" applyFill="1"/>
    <xf numFmtId="41" fontId="2" fillId="0" borderId="2" xfId="0" applyNumberFormat="1" applyFont="1" applyFill="1" applyBorder="1" applyAlignment="1">
      <alignment horizontal="center" vertical="center"/>
    </xf>
    <xf numFmtId="196" fontId="2" fillId="0" borderId="2" xfId="0" applyNumberFormat="1" applyFont="1" applyFill="1" applyBorder="1" applyAlignment="1">
      <alignment vertical="center"/>
    </xf>
    <xf numFmtId="0" fontId="0" fillId="0" borderId="0" xfId="0" applyFill="1" applyAlignment="1">
      <alignment horizontal="center"/>
    </xf>
    <xf numFmtId="41" fontId="2" fillId="0" borderId="2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>
      <alignment vertical="center"/>
    </xf>
    <xf numFmtId="41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41" fontId="27" fillId="0" borderId="2" xfId="0" applyNumberFormat="1" applyFont="1" applyFill="1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/>
    </xf>
    <xf numFmtId="41" fontId="2" fillId="0" borderId="2" xfId="0" applyNumberFormat="1" applyFont="1" applyFill="1" applyBorder="1" applyAlignment="1">
      <alignment vertical="center" wrapText="1"/>
    </xf>
    <xf numFmtId="41" fontId="2" fillId="0" borderId="2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>
      <alignment horizontal="left" vertical="center"/>
    </xf>
    <xf numFmtId="41" fontId="2" fillId="0" borderId="5" xfId="0" applyNumberFormat="1" applyFont="1" applyBorder="1" applyAlignment="1">
      <alignment vertical="center"/>
    </xf>
    <xf numFmtId="41" fontId="2" fillId="0" borderId="1" xfId="0" applyNumberFormat="1" applyFont="1" applyBorder="1" applyAlignment="1">
      <alignment vertical="center"/>
    </xf>
    <xf numFmtId="41" fontId="2" fillId="3" borderId="15" xfId="0" applyNumberFormat="1" applyFont="1" applyFill="1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/>
    </xf>
    <xf numFmtId="41" fontId="2" fillId="0" borderId="2" xfId="0" applyNumberFormat="1" applyFont="1" applyFill="1" applyBorder="1" applyAlignment="1">
      <alignment vertical="center"/>
    </xf>
    <xf numFmtId="41" fontId="2" fillId="0" borderId="2" xfId="0" applyNumberFormat="1" applyFont="1" applyBorder="1" applyAlignment="1">
      <alignment horizontal="center" vertical="center"/>
    </xf>
    <xf numFmtId="41" fontId="2" fillId="14" borderId="2" xfId="0" applyNumberFormat="1" applyFont="1" applyFill="1" applyBorder="1" applyAlignment="1">
      <alignment horizontal="left" vertical="center"/>
    </xf>
    <xf numFmtId="41" fontId="2" fillId="14" borderId="2" xfId="0" applyNumberFormat="1" applyFont="1" applyFill="1" applyBorder="1" applyAlignment="1">
      <alignment vertical="center"/>
    </xf>
    <xf numFmtId="41" fontId="2" fillId="0" borderId="5" xfId="0" applyNumberFormat="1" applyFont="1" applyBorder="1" applyAlignment="1">
      <alignment horizontal="center" vertical="center"/>
    </xf>
    <xf numFmtId="41" fontId="2" fillId="14" borderId="2" xfId="0" applyNumberFormat="1" applyFont="1" applyFill="1" applyBorder="1" applyAlignment="1">
      <alignment horizontal="center" vertical="center"/>
    </xf>
    <xf numFmtId="41" fontId="2" fillId="14" borderId="15" xfId="0" applyNumberFormat="1" applyFont="1" applyFill="1" applyBorder="1" applyAlignment="1">
      <alignment horizontal="center" vertical="center"/>
    </xf>
    <xf numFmtId="41" fontId="2" fillId="14" borderId="40" xfId="0" applyNumberFormat="1" applyFont="1" applyFill="1" applyBorder="1" applyAlignment="1">
      <alignment vertical="center" shrinkToFit="1"/>
    </xf>
    <xf numFmtId="41" fontId="2" fillId="14" borderId="1" xfId="0" applyNumberFormat="1" applyFont="1" applyFill="1" applyBorder="1" applyAlignment="1">
      <alignment vertical="center" shrinkToFit="1"/>
    </xf>
    <xf numFmtId="41" fontId="27" fillId="0" borderId="2" xfId="0" applyNumberFormat="1" applyFont="1" applyBorder="1" applyAlignment="1">
      <alignment horizontal="left" vertical="center"/>
    </xf>
    <xf numFmtId="41" fontId="2" fillId="0" borderId="2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41" fontId="27" fillId="15" borderId="2" xfId="0" applyNumberFormat="1" applyFont="1" applyFill="1" applyBorder="1" applyAlignment="1">
      <alignment horizontal="center" vertical="center"/>
    </xf>
    <xf numFmtId="41" fontId="27" fillId="15" borderId="2" xfId="0" applyNumberFormat="1" applyFont="1" applyFill="1" applyBorder="1" applyAlignment="1">
      <alignment vertical="center"/>
    </xf>
    <xf numFmtId="0" fontId="27" fillId="15" borderId="2" xfId="0" applyFont="1" applyFill="1" applyBorder="1" applyAlignment="1">
      <alignment horizontal="center" vertical="center"/>
    </xf>
    <xf numFmtId="0" fontId="0" fillId="0" borderId="0" xfId="0" applyFill="1"/>
    <xf numFmtId="41" fontId="2" fillId="0" borderId="2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>
      <alignment vertical="center"/>
    </xf>
    <xf numFmtId="41" fontId="2" fillId="0" borderId="2" xfId="0" applyNumberFormat="1" applyFont="1" applyFill="1" applyBorder="1" applyAlignment="1">
      <alignment vertical="center"/>
    </xf>
    <xf numFmtId="41" fontId="2" fillId="0" borderId="2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>
      <alignment vertical="center"/>
    </xf>
    <xf numFmtId="41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130" fillId="0" borderId="2" xfId="5237" quotePrefix="1" applyFont="1" applyBorder="1" applyAlignment="1">
      <alignment horizontal="center" vertical="center" shrinkToFit="1"/>
    </xf>
    <xf numFmtId="0" fontId="132" fillId="0" borderId="0" xfId="5237" applyFont="1" applyAlignment="1">
      <alignment horizontal="center" vertical="center" shrinkToFit="1"/>
    </xf>
    <xf numFmtId="0" fontId="131" fillId="0" borderId="0" xfId="5237" applyFont="1" applyAlignment="1">
      <alignment vertical="center" shrinkToFit="1"/>
    </xf>
    <xf numFmtId="0" fontId="124" fillId="0" borderId="2" xfId="5237" applyFont="1" applyBorder="1" applyAlignment="1">
      <alignment horizontal="center" vertical="center" shrinkToFit="1"/>
    </xf>
    <xf numFmtId="0" fontId="128" fillId="0" borderId="2" xfId="5237" applyFont="1" applyBorder="1" applyAlignment="1">
      <alignment horizontal="center" vertical="center" wrapText="1" shrinkToFit="1"/>
    </xf>
    <xf numFmtId="0" fontId="129" fillId="0" borderId="2" xfId="5237" applyFont="1" applyBorder="1" applyAlignment="1">
      <alignment horizontal="center" vertical="center" wrapText="1" shrinkToFit="1"/>
    </xf>
    <xf numFmtId="0" fontId="128" fillId="0" borderId="2" xfId="5237" quotePrefix="1" applyFont="1" applyBorder="1" applyAlignment="1">
      <alignment horizontal="center" vertical="center" shrinkToFit="1"/>
    </xf>
    <xf numFmtId="41" fontId="27" fillId="0" borderId="2" xfId="0" applyNumberFormat="1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7" fillId="0" borderId="2" xfId="0" applyFont="1" applyFill="1" applyBorder="1" applyAlignment="1">
      <alignment horizontal="center" vertical="center"/>
    </xf>
  </cellXfs>
  <cellStyles count="8062">
    <cellStyle name=" " xfId="2"/>
    <cellStyle name="' '" xfId="3"/>
    <cellStyle name="          _x000d__x000a_386grabber=vga.3gr_x000d__x000a_" xfId="4"/>
    <cellStyle name="  10" xfId="8058"/>
    <cellStyle name="  11" xfId="8059"/>
    <cellStyle name="  12" xfId="8060"/>
    <cellStyle name="  13" xfId="8061"/>
    <cellStyle name="  2" xfId="5"/>
    <cellStyle name="  3" xfId="6629"/>
    <cellStyle name="  4" xfId="7769"/>
    <cellStyle name="  5" xfId="8038"/>
    <cellStyle name="  6" xfId="8042"/>
    <cellStyle name="  7" xfId="8046"/>
    <cellStyle name="  8" xfId="8050"/>
    <cellStyle name="  9" xfId="8054"/>
    <cellStyle name=" _20030218144011020-E1C865BF" xfId="6"/>
    <cellStyle name=" _20030221140423820-A5C865BF" xfId="7"/>
    <cellStyle name=" _20030221140423820-A5C865BF_공사비집계표(품의용)" xfId="8"/>
    <cellStyle name=" _20030221140423820-A5C865BF_추가품셈1-박" xfId="9"/>
    <cellStyle name=" _329전기설비기초-비교" xfId="10"/>
    <cellStyle name=" _7,8물량반영-전기설비기초0224" xfId="11"/>
    <cellStyle name=" _97연말" xfId="12"/>
    <cellStyle name=" _97연말1" xfId="13"/>
    <cellStyle name=" _Book1" xfId="361"/>
    <cellStyle name=" _CC-01 부지정지 및 법면보호(개산)" xfId="362"/>
    <cellStyle name=" _CC-01 부지정지 및 법면보호(개산)_CC-02 본관기초굴착 예상" xfId="368"/>
    <cellStyle name=" _CC-01 부지정지 및 법면보호(개산)_CC-02 본관기초굴착 예상_당진78-연돌-개략공사비" xfId="369"/>
    <cellStyle name=" _CC-01 부지정지 및 법면보호(개산)_당진78-연돌-개략공사비" xfId="363"/>
    <cellStyle name=" _CC-01 부지정지 및 법면보호(개산)_본관기초 가실행" xfId="364"/>
    <cellStyle name=" _CC-01 부지정지 및 법면보호(개산)_본관기초 가실행_당진78-연돌-개략공사비" xfId="365"/>
    <cellStyle name=" _CC-01 부지정지 및 법면보호(개산)_본관기초굴착 예상도급" xfId="366"/>
    <cellStyle name=" _CC-01 부지정지 및 법면보호(개산)_본관기초굴착 예상도급_당진78-연돌-개략공사비" xfId="367"/>
    <cellStyle name=" _CC-01 부지정지 및 법면보호(예상)" xfId="370"/>
    <cellStyle name=" _CC-01 부지정지 및 법면보호(예상)_CC-02 본관기초굴착 예상" xfId="374"/>
    <cellStyle name=" _CC-01 부지정지 및 법면보호(예상)_CC-02 본관기초굴착 예상_당진78-연돌-개략공사비" xfId="375"/>
    <cellStyle name=" _CC-01 부지정지 및 법면보호(예상)_당진78-연돌-개략공사비" xfId="371"/>
    <cellStyle name=" _CC-01 부지정지 및 법면보호(예상)_본관기초굴착 예상도급" xfId="372"/>
    <cellStyle name=" _CC-01 부지정지 및 법면보호(예상)_본관기초굴착 예상도급_당진78-연돌-개략공사비" xfId="373"/>
    <cellStyle name=" _CC-02 본관기초굴착 예상" xfId="376"/>
    <cellStyle name=" _CC-02 본관기초굴착 예상_당진78-연돌-개략공사비" xfId="377"/>
    <cellStyle name=" _CC-05 취수관로 축조(단가)" xfId="378"/>
    <cellStyle name=" _CC-05 취수관로 축조(단가)_CC-02 본관기초굴착 예상" xfId="384"/>
    <cellStyle name=" _CC-05 취수관로 축조(단가)_CC-02 본관기초굴착 예상_당진78-연돌-개략공사비" xfId="385"/>
    <cellStyle name=" _CC-05 취수관로 축조(단가)_당진78-연돌-개략공사비" xfId="379"/>
    <cellStyle name=" _CC-05 취수관로 축조(단가)_본관기초 가실행" xfId="380"/>
    <cellStyle name=" _CC-05 취수관로 축조(단가)_본관기초 가실행_당진78-연돌-개략공사비" xfId="381"/>
    <cellStyle name=" _CC-05 취수관로 축조(단가)_본관기초굴착 예상도급" xfId="382"/>
    <cellStyle name=" _CC-05 취수관로 축조(단가)_본관기초굴착 예상도급_당진78-연돌-개략공사비" xfId="383"/>
    <cellStyle name=" _CC-07 옥외기기 및 전기집진기기초(단가)" xfId="386"/>
    <cellStyle name=" _CC-07 옥외기기 및 전기집진기기초(단가)_CC-02 본관기초굴착 예상" xfId="400"/>
    <cellStyle name=" _CC-07 옥외기기 및 전기집진기기초(단가)_CC-02 본관기초굴착 예상_당진78-연돌-개략공사비" xfId="401"/>
    <cellStyle name=" _CC-07 옥외기기 및 전기집진기기초(단가)_당진78-연돌-개략공사비" xfId="387"/>
    <cellStyle name=" _CC-07 옥외기기 및 전기집진기기초(단가)_본관기초 가실행" xfId="388"/>
    <cellStyle name=" _CC-07 옥외기기 및 전기집진기기초(단가)_본관기초 가실행_당진78-연돌-개략공사비" xfId="389"/>
    <cellStyle name=" _CC-07 옥외기기 및 전기집진기기초(단가)_본관기초굴착 예상도급" xfId="390"/>
    <cellStyle name=" _CC-07 옥외기기 및 전기집진기기초(단가)_본관기초굴착 예상도급_당진78-연돌-개략공사비" xfId="391"/>
    <cellStyle name=" _CC-07 옥외기기 및 전기집진기기초(단가)_직접공사비 집계" xfId="392"/>
    <cellStyle name=" _CC-07 옥외기기 및 전기집진기기초(단가)_직접공사비 집계_CC-02 본관기초굴착 예상" xfId="398"/>
    <cellStyle name=" _CC-07 옥외기기 및 전기집진기기초(단가)_직접공사비 집계_CC-02 본관기초굴착 예상_당진78-연돌-개략공사비" xfId="399"/>
    <cellStyle name=" _CC-07 옥외기기 및 전기집진기기초(단가)_직접공사비 집계_당진78-연돌-개략공사비" xfId="393"/>
    <cellStyle name=" _CC-07 옥외기기 및 전기집진기기초(단가)_직접공사비 집계_본관기초 가실행" xfId="394"/>
    <cellStyle name=" _CC-07 옥외기기 및 전기집진기기초(단가)_직접공사비 집계_본관기초 가실행_당진78-연돌-개략공사비" xfId="395"/>
    <cellStyle name=" _CC-07 옥외기기 및 전기집진기기초(단가)_직접공사비 집계_본관기초굴착 예상도급" xfId="396"/>
    <cellStyle name=" _CC-07 옥외기기 및 전기집진기기초(단가)_직접공사비 집계_본관기초굴착 예상도급_당진78-연돌-개략공사비" xfId="397"/>
    <cellStyle name=" _CC-08 옥외탱크 기초(단가)" xfId="402"/>
    <cellStyle name=" _CC-08 옥외탱크 기초(단가)_CC-02 본관기초굴착 예상" xfId="416"/>
    <cellStyle name=" _CC-08 옥외탱크 기초(단가)_CC-02 본관기초굴착 예상_당진78-연돌-개략공사비" xfId="417"/>
    <cellStyle name=" _CC-08 옥외탱크 기초(단가)_당진78-연돌-개략공사비" xfId="403"/>
    <cellStyle name=" _CC-08 옥외탱크 기초(단가)_본관기초 가실행" xfId="404"/>
    <cellStyle name=" _CC-08 옥외탱크 기초(단가)_본관기초 가실행_당진78-연돌-개략공사비" xfId="405"/>
    <cellStyle name=" _CC-08 옥외탱크 기초(단가)_본관기초굴착 예상도급" xfId="406"/>
    <cellStyle name=" _CC-08 옥외탱크 기초(단가)_본관기초굴착 예상도급_당진78-연돌-개략공사비" xfId="407"/>
    <cellStyle name=" _CC-08 옥외탱크 기초(단가)_직접공사비 집계" xfId="408"/>
    <cellStyle name=" _CC-08 옥외탱크 기초(단가)_직접공사비 집계_CC-02 본관기초굴착 예상" xfId="414"/>
    <cellStyle name=" _CC-08 옥외탱크 기초(단가)_직접공사비 집계_CC-02 본관기초굴착 예상_당진78-연돌-개략공사비" xfId="415"/>
    <cellStyle name=" _CC-08 옥외탱크 기초(단가)_직접공사비 집계_당진78-연돌-개략공사비" xfId="409"/>
    <cellStyle name=" _CC-08 옥외탱크 기초(단가)_직접공사비 집계_본관기초 가실행" xfId="410"/>
    <cellStyle name=" _CC-08 옥외탱크 기초(단가)_직접공사비 집계_본관기초 가실행_당진78-연돌-개략공사비" xfId="411"/>
    <cellStyle name=" _CC-08 옥외탱크 기초(단가)_직접공사비 집계_본관기초굴착 예상도급" xfId="412"/>
    <cellStyle name=" _CC-08 옥외탱크 기초(단가)_직접공사비 집계_본관기초굴착 예상도급_당진78-연돌-개략공사비" xfId="413"/>
    <cellStyle name=" _CC-10 구내도로 및 배수(단가)" xfId="418"/>
    <cellStyle name=" _CC-10 구내도로 및 배수(단가)_CC-02 본관기초굴착 예상" xfId="424"/>
    <cellStyle name=" _CC-10 구내도로 및 배수(단가)_CC-02 본관기초굴착 예상_당진78-연돌-개략공사비" xfId="425"/>
    <cellStyle name=" _CC-10 구내도로 및 배수(단가)_당진78-연돌-개략공사비" xfId="419"/>
    <cellStyle name=" _CC-10 구내도로 및 배수(단가)_본관기초 가실행" xfId="420"/>
    <cellStyle name=" _CC-10 구내도로 및 배수(단가)_본관기초 가실행_당진78-연돌-개략공사비" xfId="421"/>
    <cellStyle name=" _CC-10 구내도로 및 배수(단가)_본관기초굴착 예상도급" xfId="422"/>
    <cellStyle name=" _CC-10 구내도로 및 배수(단가)_본관기초굴착 예상도급_당진78-연돌-개략공사비" xfId="423"/>
    <cellStyle name=" _간지" xfId="14"/>
    <cellStyle name=" _간지_1" xfId="15"/>
    <cellStyle name=" _간지_1_공사비집계표(품의용)" xfId="16"/>
    <cellStyle name=" _간지_20030310114821780-E1C865BF" xfId="17"/>
    <cellStyle name=" _간지_20030310114821780-E1C865BF_공사비집계표(품의용)" xfId="18"/>
    <cellStyle name=" _간지_20030310114821780-E1C865BF_추가품셈1-박" xfId="19"/>
    <cellStyle name=" _간지_20030310150903590-E1C865BF" xfId="20"/>
    <cellStyle name=" _간지_20030310150903590-E1C865BF_공사비집계표(품의용)" xfId="21"/>
    <cellStyle name=" _간지_20030310150903590-E1C865BF_추가품셈1-박" xfId="22"/>
    <cellStyle name=" _간지_공사비집계표(품의용)" xfId="23"/>
    <cellStyle name=" _간지_옥외탱크및기기기초(단가)" xfId="24"/>
    <cellStyle name=" _간지_옥외탱크및기기기초(단가)_공사비집계표(품의용)" xfId="25"/>
    <cellStyle name=" _간지_옥외탱크및기기기초(단가)_추가품셈1-박" xfId="26"/>
    <cellStyle name=" _간지_추가품셈1" xfId="27"/>
    <cellStyle name=" _간지_추가품셈1_325전기설비기초" xfId="28"/>
    <cellStyle name=" _간지_추가품셈1_325전기설비기초_공사비집계표(품의용)" xfId="29"/>
    <cellStyle name=" _간지_추가품셈1_329전기설비기초-비교" xfId="30"/>
    <cellStyle name=" _간지_추가품셈1_공사비집계표(품의용)" xfId="31"/>
    <cellStyle name=" _간지_추가품셈1_옥외탱크기초(단가)" xfId="32"/>
    <cellStyle name=" _간지_추가품셈1_옥외탱크기초(단가)_공사비집계표(품의용)" xfId="33"/>
    <cellStyle name=" _간지_추가품셈1_옥외탱크기초-비교" xfId="34"/>
    <cellStyle name=" _간지_추가품셈1-박" xfId="35"/>
    <cellStyle name=" _간지_콘크리트품및 품질관리비" xfId="36"/>
    <cellStyle name=" _간지_콘크리트품및 품질관리비_329전기설비기초-비교" xfId="37"/>
    <cellStyle name=" _간지_콘크리트품및 품질관리비_공사비집계표(품의용)" xfId="38"/>
    <cellStyle name=" _간지_콘크리트품및 품질관리비_냉각수배수로-비교" xfId="39"/>
    <cellStyle name=" _간지_콘크리트품및 품질관리비_냉각수취수펌프구조물-비교" xfId="40"/>
    <cellStyle name=" _간지_콘크리트품및 품질관리비_조경(final)-비교" xfId="41"/>
    <cellStyle name=" _간지_품셈" xfId="42"/>
    <cellStyle name=" _간지_품셈_329전기설비기초-비교" xfId="43"/>
    <cellStyle name=" _간지_품셈_공사비집계표(품의용)" xfId="44"/>
    <cellStyle name=" _간지_품셈_냉각수배수로-비교" xfId="45"/>
    <cellStyle name=" _간지_품셈_냉각수취수펌프구조물-비교" xfId="46"/>
    <cellStyle name=" _간지_품셈_조경(final)-비교" xfId="47"/>
    <cellStyle name=" _공임산출표" xfId="48"/>
    <cellStyle name=" _공주대학" xfId="49"/>
    <cellStyle name=" _공주대학실행내역" xfId="50"/>
    <cellStyle name=" _구내도로 및 배수(단가)" xfId="51"/>
    <cellStyle name=" _구내도로 및 배수-비교" xfId="52"/>
    <cellStyle name=" _냉각수배수로-비교" xfId="53"/>
    <cellStyle name=" _냉각수취수펌프구조물-비교" xfId="54"/>
    <cellStyle name=" _당진78-연돌-개략공사비" xfId="55"/>
    <cellStyle name=" _대표공종내역" xfId="56"/>
    <cellStyle name=" _대표공종내역_공사비집계표(품의용)" xfId="57"/>
    <cellStyle name=" _대표공종내역_추가품셈1-박" xfId="58"/>
    <cellStyle name=" _본관기초 가실행" xfId="59"/>
    <cellStyle name=" _본관기초 가실행_당진78-연돌-개략공사비" xfId="60"/>
    <cellStyle name=" _본관기초굴착 예상도급" xfId="61"/>
    <cellStyle name=" _본관기초굴착 예상도급_당진78-연돌-개략공사비" xfId="62"/>
    <cellStyle name=" _본관기초굴착(단가)" xfId="63"/>
    <cellStyle name=" _본관기초굴착(단가)-비교" xfId="64"/>
    <cellStyle name=" _부대입찰내역" xfId="65"/>
    <cellStyle name=" _부대입찰내역_CC-02 본관기초굴착 예상" xfId="79"/>
    <cellStyle name=" _부대입찰내역_CC-02 본관기초굴착 예상_당진78-연돌-개략공사비" xfId="80"/>
    <cellStyle name=" _부대입찰내역_당진78-연돌-개략공사비" xfId="66"/>
    <cellStyle name=" _부대입찰내역_본관기초 가실행" xfId="67"/>
    <cellStyle name=" _부대입찰내역_본관기초 가실행_당진78-연돌-개략공사비" xfId="68"/>
    <cellStyle name=" _부대입찰내역_본관기초굴착 예상도급" xfId="69"/>
    <cellStyle name=" _부대입찰내역_본관기초굴착 예상도급_당진78-연돌-개략공사비" xfId="70"/>
    <cellStyle name=" _부대입찰내역_직접공사비 집계" xfId="71"/>
    <cellStyle name=" _부대입찰내역_직접공사비 집계_CC-02 본관기초굴착 예상" xfId="77"/>
    <cellStyle name=" _부대입찰내역_직접공사비 집계_CC-02 본관기초굴착 예상_당진78-연돌-개략공사비" xfId="78"/>
    <cellStyle name=" _부대입찰내역_직접공사비 집계_당진78-연돌-개략공사비" xfId="72"/>
    <cellStyle name=" _부대입찰내역_직접공사비 집계_본관기초 가실행" xfId="73"/>
    <cellStyle name=" _부대입찰내역_직접공사비 집계_본관기초 가실행_당진78-연돌-개략공사비" xfId="74"/>
    <cellStyle name=" _부대입찰내역_직접공사비 집계_본관기초굴착 예상도급" xfId="75"/>
    <cellStyle name=" _부대입찰내역_직접공사비 집계_본관기초굴착 예상도급_당진78-연돌-개략공사비" xfId="76"/>
    <cellStyle name=" _사급자재단가산출" xfId="81"/>
    <cellStyle name=" _사급자재단가산출_325전기설비기초" xfId="82"/>
    <cellStyle name=" _사급자재단가산출_325전기설비기초_공사비집계표(품의용)" xfId="83"/>
    <cellStyle name=" _사급자재단가산출_329전기설비기초-비교" xfId="84"/>
    <cellStyle name=" _사급자재단가산출_공사비집계표(품의용)" xfId="85"/>
    <cellStyle name=" _사급자재단가산출_대표공종 분류내역" xfId="86"/>
    <cellStyle name=" _사급자재단가산출_대표공종 분류내역_공사비집계표(품의용)" xfId="87"/>
    <cellStyle name=" _사급자재단가산출_대표공종 분류내역_냉각수배수로-비교" xfId="88"/>
    <cellStyle name=" _사급자재단가산출_대표공종 분류내역_냉각수취수펌프구조물-비교" xfId="89"/>
    <cellStyle name=" _사급자재단가산출_대표공종분류" xfId="90"/>
    <cellStyle name=" _사급자재단가산출_대표공종분류_공사비집계표(품의용)" xfId="91"/>
    <cellStyle name=" _사급자재단가산출_본관기초굴착(단가)" xfId="92"/>
    <cellStyle name=" _사급자재단가산출_사급자재총괄표" xfId="93"/>
    <cellStyle name=" _사급자재단가산출_사급자재총괄표_공사비집계표(품의용)" xfId="94"/>
    <cellStyle name=" _사급자재단가산출_설계개요" xfId="95"/>
    <cellStyle name=" _사급자재단가산출_설계개요_공사비집계표(품의용)" xfId="96"/>
    <cellStyle name=" _사급자재단가산출_설계개요_냉각수배수로-비교" xfId="97"/>
    <cellStyle name=" _사급자재단가산출_설계개요_냉각수취수펌프구조물-비교" xfId="98"/>
    <cellStyle name=" _사급자재단가산출_설계명세서" xfId="99"/>
    <cellStyle name=" _사급자재단가산출_설계명세서_325전기설비기초" xfId="100"/>
    <cellStyle name=" _사급자재단가산출_설계명세서_325전기설비기초_공사비집계표(품의용)" xfId="101"/>
    <cellStyle name=" _사급자재단가산출_설계명세서_공사비집계표(품의용)" xfId="102"/>
    <cellStyle name=" _사급자재단가산출_설계명세서_냉각수배수로-비교" xfId="103"/>
    <cellStyle name=" _사급자재단가산출_설계명세서_냉각수취수펌프구조물-비교" xfId="104"/>
    <cellStyle name=" _사급자재단가산출_설계명세서_설계개요" xfId="105"/>
    <cellStyle name=" _사급자재단가산출_설계명세서_설계개요_공사비집계표(품의용)" xfId="106"/>
    <cellStyle name=" _사급자재단가산출_옥외탱크기초(단가)" xfId="107"/>
    <cellStyle name=" _사급자재단가산출_옥외탱크기초(단가)_공사비집계표(품의용)" xfId="108"/>
    <cellStyle name=" _사급자재단가산출_옥외탱크기초-비교" xfId="109"/>
    <cellStyle name=" _사급자재단가산출_옥외탱크및기기기초(단가)" xfId="110"/>
    <cellStyle name=" _사급자재단가산출_옥외탱크및기기기초(단가)_329전기설비기초-비교" xfId="111"/>
    <cellStyle name=" _사급자재단가산출_옥외탱크및기기기초(단가)_공사비집계표(품의용)" xfId="112"/>
    <cellStyle name=" _사급자재단가산출_옥외탱크및기기기초(단가)_석탄취급설비기초-비교" xfId="113"/>
    <cellStyle name=" _사급자재단가산출_조경(final)-비교" xfId="114"/>
    <cellStyle name=" _사급자재단가산출_추가품셈1" xfId="115"/>
    <cellStyle name=" _사급자재단가산출_추가품셈1_공사비집계표(품의용)" xfId="116"/>
    <cellStyle name=" _사급자재단가산출_추가품셈1-박" xfId="117"/>
    <cellStyle name=" _사급재료비및운반비" xfId="118"/>
    <cellStyle name=" _사급재료비및운반비_AC-05옥내기기기초" xfId="123"/>
    <cellStyle name=" _사급재료비및운반비_터빈발전기기초(단가)" xfId="119"/>
    <cellStyle name=" _사급재료비및운반비_터빈발전기기초(단가)_1" xfId="120"/>
    <cellStyle name=" _사급재료비및운반비_터빈발전기기초(단가)_1_AC-05옥내기기기초" xfId="121"/>
    <cellStyle name=" _사급재료비및운반비_터빈발전기기초(단가)_AC-05옥내기기기초" xfId="122"/>
    <cellStyle name=" _석탄취급설비기초-비교" xfId="124"/>
    <cellStyle name=" _설계명세서" xfId="125"/>
    <cellStyle name=" _설계명세서_1" xfId="126"/>
    <cellStyle name=" _설계명세서_1_329전기설비기초-비교" xfId="127"/>
    <cellStyle name=" _설계명세서_1_냉각수배수로-비교" xfId="128"/>
    <cellStyle name=" _설계명세서_1_냉각수취수펌프구조물-비교" xfId="129"/>
    <cellStyle name=" _설계명세서_1_조경(final)-비교" xfId="130"/>
    <cellStyle name=" _설계명세서_공사비집계표(품의용)" xfId="131"/>
    <cellStyle name=" _설계명세서_추가품셈1-박" xfId="132"/>
    <cellStyle name=" _수량및 단가 산출내용표" xfId="133"/>
    <cellStyle name=" _수량및 단가 산출내용표_20030310150903590-E1C865BF" xfId="134"/>
    <cellStyle name=" _수량및 단가 산출내용표_20030310150903590-E1C865BF_공사비집계표(품의용)" xfId="135"/>
    <cellStyle name=" _수량및 단가 산출내용표_329전기설비기초-비교" xfId="136"/>
    <cellStyle name=" _수량및 단가 산출내용표_AC-05옥내기기기초" xfId="219"/>
    <cellStyle name=" _수량및 단가 산출내용표_간지" xfId="137"/>
    <cellStyle name=" _수량및 단가 산출내용표_간지_325전기설비기초" xfId="138"/>
    <cellStyle name=" _수량및 단가 산출내용표_간지_325전기설비기초_공사비집계표(품의용)" xfId="139"/>
    <cellStyle name=" _수량및 단가 산출내용표_간지_329전기설비기초-비교" xfId="140"/>
    <cellStyle name=" _수량및 단가 산출내용표_간지_공사비집계표(품의용)" xfId="141"/>
    <cellStyle name=" _수량및 단가 산출내용표_간지_대표공종 분류내역" xfId="142"/>
    <cellStyle name=" _수량및 단가 산출내용표_간지_대표공종 분류내역_공사비집계표(품의용)" xfId="143"/>
    <cellStyle name=" _수량및 단가 산출내용표_간지_대표공종 분류내역_냉각수배수로-비교" xfId="144"/>
    <cellStyle name=" _수량및 단가 산출내용표_간지_대표공종 분류내역_냉각수취수펌프구조물-비교" xfId="145"/>
    <cellStyle name=" _수량및 단가 산출내용표_간지_대표공종분류" xfId="146"/>
    <cellStyle name=" _수량및 단가 산출내용표_간지_대표공종분류_공사비집계표(품의용)" xfId="147"/>
    <cellStyle name=" _수량및 단가 산출내용표_간지_본관기초굴착(단가)" xfId="148"/>
    <cellStyle name=" _수량및 단가 산출내용표_간지_사급자재총괄표" xfId="149"/>
    <cellStyle name=" _수량및 단가 산출내용표_간지_사급자재총괄표_공사비집계표(품의용)" xfId="150"/>
    <cellStyle name=" _수량및 단가 산출내용표_간지_설계개요" xfId="151"/>
    <cellStyle name=" _수량및 단가 산출내용표_간지_설계개요_공사비집계표(품의용)" xfId="152"/>
    <cellStyle name=" _수량및 단가 산출내용표_간지_설계개요_냉각수배수로-비교" xfId="153"/>
    <cellStyle name=" _수량및 단가 산출내용표_간지_설계개요_냉각수취수펌프구조물-비교" xfId="154"/>
    <cellStyle name=" _수량및 단가 산출내용표_간지_설계명세서" xfId="155"/>
    <cellStyle name=" _수량및 단가 산출내용표_간지_설계명세서_325전기설비기초" xfId="156"/>
    <cellStyle name=" _수량및 단가 산출내용표_간지_설계명세서_325전기설비기초_공사비집계표(품의용)" xfId="157"/>
    <cellStyle name=" _수량및 단가 산출내용표_간지_설계명세서_공사비집계표(품의용)" xfId="158"/>
    <cellStyle name=" _수량및 단가 산출내용표_간지_설계명세서_냉각수배수로-비교" xfId="159"/>
    <cellStyle name=" _수량및 단가 산출내용표_간지_설계명세서_냉각수취수펌프구조물-비교" xfId="160"/>
    <cellStyle name=" _수량및 단가 산출내용표_간지_설계명세서_설계개요" xfId="161"/>
    <cellStyle name=" _수량및 단가 산출내용표_간지_설계명세서_설계개요_공사비집계표(품의용)" xfId="162"/>
    <cellStyle name=" _수량및 단가 산출내용표_간지_옥외탱크기초(단가)" xfId="163"/>
    <cellStyle name=" _수량및 단가 산출내용표_간지_옥외탱크기초(단가)_공사비집계표(품의용)" xfId="164"/>
    <cellStyle name=" _수량및 단가 산출내용표_간지_옥외탱크기초-비교" xfId="165"/>
    <cellStyle name=" _수량및 단가 산출내용표_간지_조경(final)-비교" xfId="166"/>
    <cellStyle name=" _수량및 단가 산출내용표_간지_추가품셈1" xfId="167"/>
    <cellStyle name=" _수량및 단가 산출내용표_간지_추가품셈1_공사비집계표(품의용)" xfId="168"/>
    <cellStyle name=" _수량및 단가 산출내용표_간지_추가품셈1-박" xfId="169"/>
    <cellStyle name=" _수량및 단가 산출내용표_공사비집계표(품의용)" xfId="170"/>
    <cellStyle name=" _수량및 단가 산출내용표_구내도로 및 배수(단가)" xfId="171"/>
    <cellStyle name=" _수량및 단가 산출내용표_구내도로 및 배수(단가)_공사비집계표(품의용)" xfId="172"/>
    <cellStyle name=" _수량및 단가 산출내용표_구내도로 및 배수-비교" xfId="173"/>
    <cellStyle name=" _수량및 단가 산출내용표_냉각수배수로-비교" xfId="174"/>
    <cellStyle name=" _수량및 단가 산출내용표_냉각수취수펌프구조물-비교" xfId="175"/>
    <cellStyle name=" _수량및 단가 산출내용표_본관기초굴착(단가)-비교" xfId="176"/>
    <cellStyle name=" _수량및 단가 산출내용표_사급자재단가산출" xfId="177"/>
    <cellStyle name=" _수량및 단가 산출내용표_사급자재단가산출_325전기설비기초" xfId="178"/>
    <cellStyle name=" _수량및 단가 산출내용표_사급자재단가산출_325전기설비기초_공사비집계표(품의용)" xfId="179"/>
    <cellStyle name=" _수량및 단가 산출내용표_사급자재단가산출_329전기설비기초-비교" xfId="180"/>
    <cellStyle name=" _수량및 단가 산출내용표_사급자재단가산출_공사비집계표(품의용)" xfId="181"/>
    <cellStyle name=" _수량및 단가 산출내용표_사급자재단가산출_대표공종 분류내역" xfId="182"/>
    <cellStyle name=" _수량및 단가 산출내용표_사급자재단가산출_대표공종 분류내역_공사비집계표(품의용)" xfId="183"/>
    <cellStyle name=" _수량및 단가 산출내용표_사급자재단가산출_대표공종 분류내역_냉각수배수로-비교" xfId="184"/>
    <cellStyle name=" _수량및 단가 산출내용표_사급자재단가산출_대표공종 분류내역_냉각수취수펌프구조물-비교" xfId="185"/>
    <cellStyle name=" _수량및 단가 산출내용표_사급자재단가산출_대표공종분류" xfId="186"/>
    <cellStyle name=" _수량및 단가 산출내용표_사급자재단가산출_대표공종분류_공사비집계표(품의용)" xfId="187"/>
    <cellStyle name=" _수량및 단가 산출내용표_사급자재단가산출_본관기초굴착(단가)" xfId="188"/>
    <cellStyle name=" _수량및 단가 산출내용표_사급자재단가산출_사급자재총괄표" xfId="189"/>
    <cellStyle name=" _수량및 단가 산출내용표_사급자재단가산출_사급자재총괄표_공사비집계표(품의용)" xfId="190"/>
    <cellStyle name=" _수량및 단가 산출내용표_사급자재단가산출_설계개요" xfId="191"/>
    <cellStyle name=" _수량및 단가 산출내용표_사급자재단가산출_설계개요_공사비집계표(품의용)" xfId="192"/>
    <cellStyle name=" _수량및 단가 산출내용표_사급자재단가산출_설계개요_냉각수배수로-비교" xfId="193"/>
    <cellStyle name=" _수량및 단가 산출내용표_사급자재단가산출_설계개요_냉각수취수펌프구조물-비교" xfId="194"/>
    <cellStyle name=" _수량및 단가 산출내용표_사급자재단가산출_설계명세서" xfId="195"/>
    <cellStyle name=" _수량및 단가 산출내용표_사급자재단가산출_설계명세서_325전기설비기초" xfId="196"/>
    <cellStyle name=" _수량및 단가 산출내용표_사급자재단가산출_설계명세서_325전기설비기초_공사비집계표(품의용)" xfId="197"/>
    <cellStyle name=" _수량및 단가 산출내용표_사급자재단가산출_설계명세서_공사비집계표(품의용)" xfId="198"/>
    <cellStyle name=" _수량및 단가 산출내용표_사급자재단가산출_설계명세서_냉각수배수로-비교" xfId="199"/>
    <cellStyle name=" _수량및 단가 산출내용표_사급자재단가산출_설계명세서_냉각수취수펌프구조물-비교" xfId="200"/>
    <cellStyle name=" _수량및 단가 산출내용표_사급자재단가산출_설계명세서_설계개요" xfId="201"/>
    <cellStyle name=" _수량및 단가 산출내용표_사급자재단가산출_설계명세서_설계개요_공사비집계표(품의용)" xfId="202"/>
    <cellStyle name=" _수량및 단가 산출내용표_사급자재단가산출_옥외탱크기초(단가)" xfId="203"/>
    <cellStyle name=" _수량및 단가 산출내용표_사급자재단가산출_옥외탱크기초(단가)_공사비집계표(품의용)" xfId="204"/>
    <cellStyle name=" _수량및 단가 산출내용표_사급자재단가산출_옥외탱크기초-비교" xfId="205"/>
    <cellStyle name=" _수량및 단가 산출내용표_사급자재단가산출_옥외탱크및기기기초(단가)" xfId="206"/>
    <cellStyle name=" _수량및 단가 산출내용표_사급자재단가산출_옥외탱크및기기기초(단가)_329전기설비기초-비교" xfId="207"/>
    <cellStyle name=" _수량및 단가 산출내용표_사급자재단가산출_옥외탱크및기기기초(단가)_공사비집계표(품의용)" xfId="208"/>
    <cellStyle name=" _수량및 단가 산출내용표_사급자재단가산출_옥외탱크및기기기초(단가)_석탄취급설비기초-비교" xfId="209"/>
    <cellStyle name=" _수량및 단가 산출내용표_사급자재단가산출_조경(final)-비교" xfId="210"/>
    <cellStyle name=" _수량및 단가 산출내용표_사급자재단가산출_추가품셈1" xfId="211"/>
    <cellStyle name=" _수량및 단가 산출내용표_사급자재단가산출_추가품셈1_공사비집계표(품의용)" xfId="212"/>
    <cellStyle name=" _수량및 단가 산출내용표_사급자재단가산출_추가품셈1-박" xfId="213"/>
    <cellStyle name=" _수량및 단가 산출내용표_석탄취급설비기초-비교" xfId="214"/>
    <cellStyle name=" _수량및 단가 산출내용표_옥외탱크기초-비교" xfId="215"/>
    <cellStyle name=" _수량및 단가 산출내용표_조경(final)-비교" xfId="216"/>
    <cellStyle name=" _수량및 단가 산출내용표_추가품셈1-박" xfId="217"/>
    <cellStyle name=" _수량및 단가 산출내용표_태안7,8 건설공사(기계분야_계약)-1" xfId="218"/>
    <cellStyle name=" _수색아파트" xfId="220"/>
    <cellStyle name=" _수색아파트1" xfId="221"/>
    <cellStyle name=" _신기술산업지원센터(장비)견적요청" xfId="222"/>
    <cellStyle name=" _연돌 축조 공사-1125" xfId="223"/>
    <cellStyle name=" _옥내기기기초공설" xfId="224"/>
    <cellStyle name=" _옥외탱크기초-비교" xfId="225"/>
    <cellStyle name=" _옥외탱크및기기기초(단가)" xfId="226"/>
    <cellStyle name=" _인천지법" xfId="227"/>
    <cellStyle name=" _인천지법실행내역" xfId="228"/>
    <cellStyle name=" _전기설비기초-FF" xfId="229"/>
    <cellStyle name=" _제주화력내연설비 교체건설공사1119" xfId="230"/>
    <cellStyle name=" _직접공사비 집계" xfId="231"/>
    <cellStyle name=" _직접공사비 집계_CC-02 본관기초굴착 예상" xfId="237"/>
    <cellStyle name=" _직접공사비 집계_CC-02 본관기초굴착 예상_당진78-연돌-개략공사비" xfId="238"/>
    <cellStyle name=" _직접공사비 집계_당진78-연돌-개략공사비" xfId="232"/>
    <cellStyle name=" _직접공사비 집계_본관기초 가실행" xfId="233"/>
    <cellStyle name=" _직접공사비 집계_본관기초 가실행_당진78-연돌-개략공사비" xfId="234"/>
    <cellStyle name=" _직접공사비 집계_본관기초굴착 예상도급" xfId="235"/>
    <cellStyle name=" _직접공사비 집계_본관기초굴착 예상도급_당진78-연돌-개략공사비" xfId="236"/>
    <cellStyle name=" _철근운반비" xfId="239"/>
    <cellStyle name=" _철근운반비_7,8물량반영-전기설비기초0224" xfId="240"/>
    <cellStyle name=" _철근운반비_7,8물량반영-전기설비기초0224_공사비집계표(품의용)" xfId="241"/>
    <cellStyle name=" _철근운반비_공사비집계표(품의용)" xfId="242"/>
    <cellStyle name=" _철근운반비_구내도로 및 배수(단가)" xfId="243"/>
    <cellStyle name=" _철근운반비_구내도로 및 배수(단가)_공사비집계표(품의용)" xfId="244"/>
    <cellStyle name=" _철근운반비_구내도로 및 배수(단가)_추가품셈1-박" xfId="245"/>
    <cellStyle name=" _철근운반비_옥외탱크및기기기초(단가)" xfId="246"/>
    <cellStyle name=" _철근운반비_옥외탱크및기기기초(단가)_공사비집계표(품의용)" xfId="247"/>
    <cellStyle name=" _철근운반비_추가품셈1-박" xfId="248"/>
    <cellStyle name=" _콘크리트품" xfId="249"/>
    <cellStyle name=" _태안7,8 건설공사(기계분야_계약)-1" xfId="250"/>
    <cellStyle name=" _터빈발전기기초(단가)" xfId="251"/>
    <cellStyle name=" _터빈발전기기초(단가)_AC-05옥내기기기초" xfId="252"/>
    <cellStyle name=" _품셈" xfId="253"/>
    <cellStyle name=" _품셈_329전기설비기초-비교" xfId="254"/>
    <cellStyle name=" _품셈_7,8물량반영-전기설비기초0224" xfId="255"/>
    <cellStyle name=" _품셈_AC-05옥내기기기초" xfId="309"/>
    <cellStyle name=" _품셈_CC-01 부지정지 및 법면보호(개산)" xfId="310"/>
    <cellStyle name=" _품셈_CC-01 부지정지 및 법면보호(개산)_CC-02 본관기초굴착 예상" xfId="316"/>
    <cellStyle name=" _품셈_CC-01 부지정지 및 법면보호(개산)_CC-02 본관기초굴착 예상_당진78-연돌-개략공사비" xfId="317"/>
    <cellStyle name=" _품셈_CC-01 부지정지 및 법면보호(개산)_당진78-연돌-개략공사비" xfId="311"/>
    <cellStyle name=" _품셈_CC-01 부지정지 및 법면보호(개산)_본관기초 가실행" xfId="312"/>
    <cellStyle name=" _품셈_CC-01 부지정지 및 법면보호(개산)_본관기초 가실행_당진78-연돌-개략공사비" xfId="313"/>
    <cellStyle name=" _품셈_CC-01 부지정지 및 법면보호(개산)_본관기초굴착 예상도급" xfId="314"/>
    <cellStyle name=" _품셈_CC-01 부지정지 및 법면보호(개산)_본관기초굴착 예상도급_당진78-연돌-개략공사비" xfId="315"/>
    <cellStyle name=" _품셈_CC-01 부지정지 및 법면보호(예상)" xfId="318"/>
    <cellStyle name=" _품셈_CC-01 부지정지 및 법면보호(예상)_CC-02 본관기초굴착 예상" xfId="322"/>
    <cellStyle name=" _품셈_CC-01 부지정지 및 법면보호(예상)_CC-02 본관기초굴착 예상_당진78-연돌-개략공사비" xfId="323"/>
    <cellStyle name=" _품셈_CC-01 부지정지 및 법면보호(예상)_당진78-연돌-개략공사비" xfId="319"/>
    <cellStyle name=" _품셈_CC-01 부지정지 및 법면보호(예상)_본관기초굴착 예상도급" xfId="320"/>
    <cellStyle name=" _품셈_CC-01 부지정지 및 법면보호(예상)_본관기초굴착 예상도급_당진78-연돌-개략공사비" xfId="321"/>
    <cellStyle name=" _품셈_CC-02 본관기초굴착 예상" xfId="324"/>
    <cellStyle name=" _품셈_CC-02 본관기초굴착 예상_당진78-연돌-개략공사비" xfId="325"/>
    <cellStyle name=" _품셈_CC-05 취수관로 축조(단가)" xfId="326"/>
    <cellStyle name=" _품셈_CC-05 취수관로 축조(단가)_CC-02 본관기초굴착 예상" xfId="332"/>
    <cellStyle name=" _품셈_CC-05 취수관로 축조(단가)_CC-02 본관기초굴착 예상_당진78-연돌-개략공사비" xfId="333"/>
    <cellStyle name=" _품셈_CC-05 취수관로 축조(단가)_당진78-연돌-개략공사비" xfId="327"/>
    <cellStyle name=" _품셈_CC-05 취수관로 축조(단가)_본관기초 가실행" xfId="328"/>
    <cellStyle name=" _품셈_CC-05 취수관로 축조(단가)_본관기초 가실행_당진78-연돌-개략공사비" xfId="329"/>
    <cellStyle name=" _품셈_CC-05 취수관로 축조(단가)_본관기초굴착 예상도급" xfId="330"/>
    <cellStyle name=" _품셈_CC-05 취수관로 축조(단가)_본관기초굴착 예상도급_당진78-연돌-개략공사비" xfId="331"/>
    <cellStyle name=" _품셈_CC-07 옥외기기 및 전기집진기기초(단가)" xfId="334"/>
    <cellStyle name=" _품셈_CC-07 옥외기기 및 전기집진기기초(단가)_CC-02 본관기초굴착 예상" xfId="340"/>
    <cellStyle name=" _품셈_CC-07 옥외기기 및 전기집진기기초(단가)_CC-02 본관기초굴착 예상_당진78-연돌-개략공사비" xfId="341"/>
    <cellStyle name=" _품셈_CC-07 옥외기기 및 전기집진기기초(단가)_당진78-연돌-개략공사비" xfId="335"/>
    <cellStyle name=" _품셈_CC-07 옥외기기 및 전기집진기기초(단가)_본관기초 가실행" xfId="336"/>
    <cellStyle name=" _품셈_CC-07 옥외기기 및 전기집진기기초(단가)_본관기초 가실행_당진78-연돌-개략공사비" xfId="337"/>
    <cellStyle name=" _품셈_CC-07 옥외기기 및 전기집진기기초(단가)_본관기초굴착 예상도급" xfId="338"/>
    <cellStyle name=" _품셈_CC-07 옥외기기 및 전기집진기기초(단가)_본관기초굴착 예상도급_당진78-연돌-개략공사비" xfId="339"/>
    <cellStyle name=" _품셈_CC-08 옥외탱크 기초(단가)" xfId="342"/>
    <cellStyle name=" _품셈_CC-08 옥외탱크 기초(단가)_CC-02 본관기초굴착 예상" xfId="348"/>
    <cellStyle name=" _품셈_CC-08 옥외탱크 기초(단가)_CC-02 본관기초굴착 예상_당진78-연돌-개략공사비" xfId="349"/>
    <cellStyle name=" _품셈_CC-08 옥외탱크 기초(단가)_당진78-연돌-개략공사비" xfId="343"/>
    <cellStyle name=" _품셈_CC-08 옥외탱크 기초(단가)_본관기초 가실행" xfId="344"/>
    <cellStyle name=" _품셈_CC-08 옥외탱크 기초(단가)_본관기초 가실행_당진78-연돌-개략공사비" xfId="345"/>
    <cellStyle name=" _품셈_CC-08 옥외탱크 기초(단가)_본관기초굴착 예상도급" xfId="346"/>
    <cellStyle name=" _품셈_CC-08 옥외탱크 기초(단가)_본관기초굴착 예상도급_당진78-연돌-개략공사비" xfId="347"/>
    <cellStyle name=" _품셈_CC-10 구내도로 및 배수(단가)" xfId="350"/>
    <cellStyle name=" _품셈_CC-10 구내도로 및 배수(단가)_CC-02 본관기초굴착 예상" xfId="356"/>
    <cellStyle name=" _품셈_CC-10 구내도로 및 배수(단가)_CC-02 본관기초굴착 예상_당진78-연돌-개략공사비" xfId="357"/>
    <cellStyle name=" _품셈_CC-10 구내도로 및 배수(단가)_당진78-연돌-개략공사비" xfId="351"/>
    <cellStyle name=" _품셈_CC-10 구내도로 및 배수(단가)_본관기초 가실행" xfId="352"/>
    <cellStyle name=" _품셈_CC-10 구내도로 및 배수(단가)_본관기초 가실행_당진78-연돌-개략공사비" xfId="353"/>
    <cellStyle name=" _품셈_CC-10 구내도로 및 배수(단가)_본관기초굴착 예상도급" xfId="354"/>
    <cellStyle name=" _품셈_CC-10 구내도로 및 배수(단가)_본관기초굴착 예상도급_당진78-연돌-개략공사비" xfId="355"/>
    <cellStyle name=" _품셈_구내도로 및 배수(단가)" xfId="256"/>
    <cellStyle name=" _품셈_구내도로 및 배수-비교" xfId="257"/>
    <cellStyle name=" _품셈_냉각수배수로-비교" xfId="258"/>
    <cellStyle name=" _품셈_냉각수취수펌프구조물-비교" xfId="259"/>
    <cellStyle name=" _품셈_당진78-연돌-개략공사비" xfId="260"/>
    <cellStyle name=" _품셈_본관기초 가실행" xfId="261"/>
    <cellStyle name=" _품셈_본관기초 가실행_당진78-연돌-개략공사비" xfId="262"/>
    <cellStyle name=" _품셈_본관기초굴착 예상도급" xfId="263"/>
    <cellStyle name=" _품셈_본관기초굴착 예상도급_당진78-연돌-개략공사비" xfId="264"/>
    <cellStyle name=" _품셈_본관기초굴착(단가)" xfId="265"/>
    <cellStyle name=" _품셈_본관기초굴착(단가)-비교" xfId="266"/>
    <cellStyle name=" _품셈_부대입찰내역" xfId="267"/>
    <cellStyle name=" _품셈_부대입찰내역_CC-02 본관기초굴착 예상" xfId="281"/>
    <cellStyle name=" _품셈_부대입찰내역_CC-02 본관기초굴착 예상_당진78-연돌-개략공사비" xfId="282"/>
    <cellStyle name=" _품셈_부대입찰내역_당진78-연돌-개략공사비" xfId="268"/>
    <cellStyle name=" _품셈_부대입찰내역_본관기초 가실행" xfId="269"/>
    <cellStyle name=" _품셈_부대입찰내역_본관기초 가실행_당진78-연돌-개략공사비" xfId="270"/>
    <cellStyle name=" _품셈_부대입찰내역_본관기초굴착 예상도급" xfId="271"/>
    <cellStyle name=" _품셈_부대입찰내역_본관기초굴착 예상도급_당진78-연돌-개략공사비" xfId="272"/>
    <cellStyle name=" _품셈_부대입찰내역_직접공사비 집계" xfId="273"/>
    <cellStyle name=" _품셈_부대입찰내역_직접공사비 집계_CC-02 본관기초굴착 예상" xfId="279"/>
    <cellStyle name=" _품셈_부대입찰내역_직접공사비 집계_CC-02 본관기초굴착 예상_당진78-연돌-개략공사비" xfId="280"/>
    <cellStyle name=" _품셈_부대입찰내역_직접공사비 집계_당진78-연돌-개략공사비" xfId="274"/>
    <cellStyle name=" _품셈_부대입찰내역_직접공사비 집계_본관기초 가실행" xfId="275"/>
    <cellStyle name=" _품셈_부대입찰내역_직접공사비 집계_본관기초 가실행_당진78-연돌-개략공사비" xfId="276"/>
    <cellStyle name=" _품셈_부대입찰내역_직접공사비 집계_본관기초굴착 예상도급" xfId="277"/>
    <cellStyle name=" _품셈_부대입찰내역_직접공사비 집계_본관기초굴착 예상도급_당진78-연돌-개략공사비" xfId="278"/>
    <cellStyle name=" _품셈_석탄취급설비기초-비교" xfId="283"/>
    <cellStyle name=" _품셈_연돌 축조 공사-1125" xfId="284"/>
    <cellStyle name=" _품셈_옥외탱크기초-비교" xfId="285"/>
    <cellStyle name=" _품셈_옥외탱크및기기기초(단가)" xfId="286"/>
    <cellStyle name=" _품셈_전기설비기초-FF" xfId="287"/>
    <cellStyle name=" _품셈_제주화력내연설비 교체건설공사1119" xfId="288"/>
    <cellStyle name=" _품셈_조경(final)-비교" xfId="289"/>
    <cellStyle name=" _품셈_직접공사비 집계" xfId="290"/>
    <cellStyle name=" _품셈_직접공사비 집계_CC-02 본관기초굴착 예상" xfId="296"/>
    <cellStyle name=" _품셈_직접공사비 집계_CC-02 본관기초굴착 예상_당진78-연돌-개략공사비" xfId="297"/>
    <cellStyle name=" _품셈_직접공사비 집계_당진78-연돌-개략공사비" xfId="291"/>
    <cellStyle name=" _품셈_직접공사비 집계_본관기초 가실행" xfId="292"/>
    <cellStyle name=" _품셈_직접공사비 집계_본관기초 가실행_당진78-연돌-개략공사비" xfId="293"/>
    <cellStyle name=" _품셈_직접공사비 집계_본관기초굴착 예상도급" xfId="294"/>
    <cellStyle name=" _품셈_직접공사비 집계_본관기초굴착 예상도급_당진78-연돌-개략공사비" xfId="295"/>
    <cellStyle name=" _품셈_철근운반비" xfId="298"/>
    <cellStyle name=" _품셈_철근운반비_7,8물량반영-전기설비기초0224" xfId="299"/>
    <cellStyle name=" _품셈_철근운반비_7,8물량반영-전기설비기초0224_공사비집계표(품의용)" xfId="300"/>
    <cellStyle name=" _품셈_철근운반비_공사비집계표(품의용)" xfId="301"/>
    <cellStyle name=" _품셈_철근운반비_구내도로 및 배수(단가)" xfId="302"/>
    <cellStyle name=" _품셈_철근운반비_구내도로 및 배수(단가)_공사비집계표(품의용)" xfId="303"/>
    <cellStyle name=" _품셈_철근운반비_구내도로 및 배수(단가)_추가품셈1-박" xfId="304"/>
    <cellStyle name=" _품셈_철근운반비_옥외탱크및기기기초(단가)" xfId="305"/>
    <cellStyle name=" _품셈_철근운반비_옥외탱크및기기기초(단가)_공사비집계표(품의용)" xfId="306"/>
    <cellStyle name=" _품셈_철근운반비_추가품셈1-박" xfId="307"/>
    <cellStyle name=" _품셈_태안7,8 건설공사(기계분야_계약)-1" xfId="308"/>
    <cellStyle name=" _품질관리비" xfId="358"/>
    <cellStyle name=" _품질관리비산출" xfId="359"/>
    <cellStyle name=" _현장실행내역" xfId="360"/>
    <cellStyle name="#" xfId="426"/>
    <cellStyle name="#,##0" xfId="427"/>
    <cellStyle name="#,##0 2" xfId="428"/>
    <cellStyle name="#,##0.0" xfId="429"/>
    <cellStyle name="#,##0.00" xfId="430"/>
    <cellStyle name="#,##0.000" xfId="431"/>
    <cellStyle name="$" xfId="432"/>
    <cellStyle name="$_db진흥" xfId="435"/>
    <cellStyle name="$_SE40" xfId="436"/>
    <cellStyle name="$_견적2" xfId="433"/>
    <cellStyle name="$_기아" xfId="434"/>
    <cellStyle name="&amp;A" xfId="437"/>
    <cellStyle name="(##.00)" xfId="438"/>
    <cellStyle name="(△콤마)" xfId="439"/>
    <cellStyle name="(백분율)" xfId="440"/>
    <cellStyle name="(콤마)" xfId="441"/>
    <cellStyle name="(표준)" xfId="442"/>
    <cellStyle name=")" xfId="443"/>
    <cellStyle name="??_x000c_둄_x001b__x000d_|?_x0001_?_x0003__x0014__x0007__x0001__x0001_" xfId="444"/>
    <cellStyle name="??&amp;5_x0007_?._x0007_9_x0008_??_x0007__x0001__x0001_" xfId="445"/>
    <cellStyle name="??&amp;6_x0007_?/_x0007_9_x0008_??_x0007__x0001__x0001_" xfId="446"/>
    <cellStyle name="??&amp;O?&amp;H?_x0008__x000f__x0007_?_x0007__x0001__x0001_" xfId="448"/>
    <cellStyle name="??&amp;O?&amp;H?_x0008_??_x0007__x0001__x0001_" xfId="449"/>
    <cellStyle name="??&amp;O?&amp;H?_x0008_??_x0007__x0001__x0001_ 2" xfId="450"/>
    <cellStyle name="??&amp;멅?둃9_x0008_??_x0007__x0001__x0001_" xfId="447"/>
    <cellStyle name="??_?.????" xfId="451"/>
    <cellStyle name="?W?_laroux" xfId="453"/>
    <cellStyle name="?曹%U?&amp;H?_x0008_?s_x000a__x0007__x0001__x0001_" xfId="452"/>
    <cellStyle name="_0)울산신정동(기계)하도급발주공문" xfId="454"/>
    <cellStyle name="_01.고려여주구미간(최종)" xfId="455"/>
    <cellStyle name="_01.집행" xfId="456"/>
    <cellStyle name="_01.집행_04.집행" xfId="457"/>
    <cellStyle name="_01.집행_04.집행_05.집행" xfId="458"/>
    <cellStyle name="_01.집행_04.집행_월간 안전관리비 사용내역 집행" xfId="459"/>
    <cellStyle name="_01.집행_05.집행" xfId="460"/>
    <cellStyle name="_01.집행_05.집행_05.집행" xfId="461"/>
    <cellStyle name="_01.집행_05.집행_월간 안전관리비 사용내역 집행" xfId="462"/>
    <cellStyle name="_01-전기내역서060727" xfId="463"/>
    <cellStyle name="_02.집행" xfId="464"/>
    <cellStyle name="_02.집행_04.집행" xfId="465"/>
    <cellStyle name="_02.집행_04.집행_05.집행" xfId="466"/>
    <cellStyle name="_02.집행_04.집행_월간 안전관리비 사용내역 집행" xfId="467"/>
    <cellStyle name="_02.집행_05.집행" xfId="468"/>
    <cellStyle name="_02.집행_05.집행_05.집행" xfId="469"/>
    <cellStyle name="_02.집행_05.집행_월간 안전관리비 사용내역 집행" xfId="470"/>
    <cellStyle name="_02-15작업(건총)" xfId="471"/>
    <cellStyle name="_03.집행" xfId="472"/>
    <cellStyle name="_03.집행_04.집행" xfId="473"/>
    <cellStyle name="_03.집행_04.집행_05.집행" xfId="474"/>
    <cellStyle name="_03.집행_04.집행_월간 안전관리비 사용내역 집행" xfId="475"/>
    <cellStyle name="_03.집행_05.집행" xfId="476"/>
    <cellStyle name="_03.집행_05.집행_05.집행" xfId="477"/>
    <cellStyle name="_03.집행_05.집행_월간 안전관리비 사용내역 집행" xfId="478"/>
    <cellStyle name="_04.집행" xfId="479"/>
    <cellStyle name="_04.집행_04.집행" xfId="480"/>
    <cellStyle name="_04.집행_04.집행_05.집행" xfId="481"/>
    <cellStyle name="_04.집행_04.집행_월간 안전관리비 사용내역 집행" xfId="482"/>
    <cellStyle name="_04.집행_05.집행" xfId="483"/>
    <cellStyle name="_04.집행_05.집행_05.집행" xfId="484"/>
    <cellStyle name="_04.집행_05.집행_월간 안전관리비 사용내역 집행" xfId="485"/>
    <cellStyle name="_05.집행" xfId="486"/>
    <cellStyle name="_0605뉴월드호텔 객실공사(11.12.14F)" xfId="487"/>
    <cellStyle name="_0620-서울위생병원" xfId="488"/>
    <cellStyle name="_070108-토목공사발주계획서" xfId="489"/>
    <cellStyle name="_070108-토목공사발주계획서_0)울산신정동(기계)하도급발주공문" xfId="490"/>
    <cellStyle name="_070108-토목공사발주계획서_1)울산화봉3(기계설비)현장설명서" xfId="491"/>
    <cellStyle name="_070108-토목공사발주계획서_2)울산화봉3(기계전체)내역대비표" xfId="492"/>
    <cellStyle name="_070108-토목공사발주계획서_울산신정동(기계)하도급발주공문" xfId="493"/>
    <cellStyle name="_070108-토목공사발주계획서_울산신정동주상복합(기계)가실행내역(07.05.30)" xfId="494"/>
    <cellStyle name="_070108-토목공사발주계획서_울산화봉3(기계)도급대가실행내역(원가포함)rev-2" xfId="495"/>
    <cellStyle name="_070108-토목공사발주계획서_울산화봉3(기계)도급대가실행내역(원가포함)rev-2_0)울산신정동(기계)하도급발주공문" xfId="496"/>
    <cellStyle name="_070108-토목공사발주계획서_울산화봉3(기계)도급대가실행내역(원가포함)rev-2_1)울산화봉3(기계설비)현장설명서" xfId="497"/>
    <cellStyle name="_070108-토목공사발주계획서_울산화봉3(기계)도급대가실행내역(원가포함)rev-2_2)울산화봉3(기계전체)내역대비표" xfId="498"/>
    <cellStyle name="_070108-토목공사발주계획서_울산화봉3(기계)도급대가실행내역(원가포함)rev-2_울산신정동(기계)하도급발주공문" xfId="499"/>
    <cellStyle name="_070108-토목공사발주계획서_울산화봉3(기계)도급대가실행내역(원가포함)rev-2_울산신정동주상복합(기계)가실행내역(07.05.30)" xfId="500"/>
    <cellStyle name="_070108-토목공사발주계획서_울산화봉3(기계)발주의뢰서(원가포함)rev-3" xfId="501"/>
    <cellStyle name="_070108-토목공사발주계획서_울산화봉3(기계)발주의뢰서(원가포함)rev-3_0)울산신정동(기계)하도급발주공문" xfId="502"/>
    <cellStyle name="_070108-토목공사발주계획서_울산화봉3(기계)발주의뢰서(원가포함)rev-3_1)울산화봉3(기계설비)현장설명서" xfId="503"/>
    <cellStyle name="_070108-토목공사발주계획서_울산화봉3(기계)발주의뢰서(원가포함)rev-3_2)울산화봉3(기계전체)내역대비표" xfId="504"/>
    <cellStyle name="_070108-토목공사발주계획서_울산화봉3(기계)발주의뢰서(원가포함)rev-3_울산신정동(기계)하도급발주공문" xfId="505"/>
    <cellStyle name="_070108-토목공사발주계획서_울산화봉3(기계)발주의뢰서(원가포함)rev-3_울산신정동주상복합(기계)가실행내역(07.05.30)" xfId="506"/>
    <cellStyle name="_070108-파일공사발주계획서" xfId="507"/>
    <cellStyle name="_070108-파일공사발주계획서_0)울산신정동(기계)하도급발주공문" xfId="508"/>
    <cellStyle name="_070108-파일공사발주계획서_1)울산화봉3(기계설비)현장설명서" xfId="509"/>
    <cellStyle name="_070108-파일공사발주계획서_2)울산화봉3(기계전체)내역대비표" xfId="510"/>
    <cellStyle name="_070108-파일공사발주계획서_울산신정동(기계)하도급발주공문" xfId="511"/>
    <cellStyle name="_070108-파일공사발주계획서_울산신정동주상복합(기계)가실행내역(07.05.30)" xfId="512"/>
    <cellStyle name="_1)울산화봉3(기계설비)현장설명서" xfId="513"/>
    <cellStyle name="_1030-진주 내과병원 신축공사" xfId="514"/>
    <cellStyle name="_2)울산화봉3(기계전체)내역대비표" xfId="515"/>
    <cellStyle name="_20030218144011020-E1C865BF" xfId="516"/>
    <cellStyle name="_2007 MRO 가격내역서(1)" xfId="517"/>
    <cellStyle name="_2-4.상반기실적부문별요약" xfId="518"/>
    <cellStyle name="_2-4.상반기실적부문별요약(표지및목차포함)" xfId="519"/>
    <cellStyle name="_2-4.상반기실적부문별요약(표지및목차포함)_1" xfId="520"/>
    <cellStyle name="_2-4.상반기실적부문별요약_1" xfId="521"/>
    <cellStyle name="_2차설계변경참고서류" xfId="522"/>
    <cellStyle name="_3.포장공" xfId="523"/>
    <cellStyle name="_4.교량공" xfId="524"/>
    <cellStyle name="_53탄약대대(금회분)" xfId="525"/>
    <cellStyle name="_53탄약대대(전체분)" xfId="526"/>
    <cellStyle name="_53탄약대대(전체분)변경" xfId="527"/>
    <cellStyle name="_63.남광건설(구암주유소)" xfId="528"/>
    <cellStyle name="_'99상반기경영개선활동결과(게시용)" xfId="529"/>
    <cellStyle name="_9월" xfId="530"/>
    <cellStyle name="_AA" xfId="2003"/>
    <cellStyle name="_AIR HANDLING UNIT" xfId="2004"/>
    <cellStyle name="_Book1" xfId="2005"/>
    <cellStyle name="_Book1_내역서(최초)" xfId="2006"/>
    <cellStyle name="_Book1_설계내역서" xfId="2007"/>
    <cellStyle name="_Book1_설계내역서(2차)" xfId="2008"/>
    <cellStyle name="_Book2" xfId="2009"/>
    <cellStyle name="_Book3" xfId="2010"/>
    <cellStyle name="_CC-01 부지정지 및 법면보호(예상)" xfId="2011"/>
    <cellStyle name="_CC-01 부지정지 및 법면보호(예상)_CC-02 본관기초굴착 예상" xfId="2015"/>
    <cellStyle name="_CC-01 부지정지 및 법면보호(예상)_CC-02 본관기초굴착 예상_당진78-연돌-개략공사비" xfId="2016"/>
    <cellStyle name="_CC-01 부지정지 및 법면보호(예상)_당진78-연돌-개략공사비" xfId="2012"/>
    <cellStyle name="_CC-01 부지정지 및 법면보호(예상)_본관기초굴착 예상도급" xfId="2013"/>
    <cellStyle name="_CC-01 부지정지 및 법면보호(예상)_본관기초굴착 예상도급_당진78-연돌-개략공사비" xfId="2014"/>
    <cellStyle name="_CC-02 본관기초굴착 예상" xfId="2017"/>
    <cellStyle name="_CC-02 본관기초굴착 예상_당진78-연돌-개략공사비" xfId="2018"/>
    <cellStyle name="_gghgh" xfId="2019"/>
    <cellStyle name="_gghgh_괘법동복합빌딩신축공사(기계설비)" xfId="2020"/>
    <cellStyle name="_gghgh_괘법동복합빌딩신축공사(기계설비)_괘법동복합빌딩신축공사(기계설비)" xfId="2021"/>
    <cellStyle name="_gghgh_연산동복합시설신축공사(기계설비)" xfId="2022"/>
    <cellStyle name="_gghgh_연산동복합시설신축공사(기계설비)_괘법동복합빌딩신축공사(기계설비)" xfId="2023"/>
    <cellStyle name="_P-(현리-신팔)" xfId="2024"/>
    <cellStyle name="_P-(현리-신팔)_내역서(최초)" xfId="2025"/>
    <cellStyle name="_P-(현리-신팔)_설계내역서" xfId="2026"/>
    <cellStyle name="_P-(현리-신팔)_설계내역서(2차)" xfId="2027"/>
    <cellStyle name="_port" xfId="2032"/>
    <cellStyle name="_p-하남강일1" xfId="2028"/>
    <cellStyle name="_p-하남강일1_내역서(최초)" xfId="2029"/>
    <cellStyle name="_p-하남강일1_설계내역서" xfId="2030"/>
    <cellStyle name="_p-하남강일1_설계내역서(2차)" xfId="2031"/>
    <cellStyle name="_RESULTS" xfId="2033"/>
    <cellStyle name="_RESULTS_기계설비 부대입찰 (계약검토-실행)" xfId="2034"/>
    <cellStyle name="_RESULTS_동산병원 장례식장 리모델링(계약검토-실행)" xfId="2035"/>
    <cellStyle name="_SK수송동 주상복합" xfId="2036"/>
    <cellStyle name="_SK수송동 주상복합 신축공사" xfId="2037"/>
    <cellStyle name="_각서" xfId="531"/>
    <cellStyle name="_갑지" xfId="532"/>
    <cellStyle name="_갑지_1층 재활센타 기계설비" xfId="533"/>
    <cellStyle name="_갑지_구서동 00근린생활시설 신축공사" xfId="534"/>
    <cellStyle name="_갑지_구서동 00근린생활시설 신축공사_DY테크 김해안동공장 개보수공사(추가공사)" xfId="535"/>
    <cellStyle name="_갑지_대저농협산지(견적제출08.12.18)" xfId="536"/>
    <cellStyle name="_갑지_마린랜드-t실행" xfId="537"/>
    <cellStyle name="_갑지_본관동 1,2층 기계설비공사" xfId="538"/>
    <cellStyle name="_갑지_부산화명도서관 신축공사(견적09.3.4)" xfId="539"/>
    <cellStyle name="_갑지_세호병원 리모델링공사 中 기계설비공사" xfId="540"/>
    <cellStyle name="_갑지_제주도 효병원 신축공사(견적08.12.16)-제출" xfId="541"/>
    <cellStyle name="_갑지_태양견적서단가" xfId="542"/>
    <cellStyle name="_갑지_해운대 우동 메카스빌딩신축(08.12.22)" xfId="543"/>
    <cellStyle name="_갑지_해운대 우동 메카스빌딩신축(08.12.22)-기계소방" xfId="544"/>
    <cellStyle name="_갑지_해운대 우동00아파트형공장(설비)" xfId="545"/>
    <cellStyle name="_강릉대학술정보지원센터총괄(월드2낙찰)" xfId="546"/>
    <cellStyle name="_건축내역(01.24)" xfId="547"/>
    <cellStyle name="_견본내무실원가계산0102" xfId="548"/>
    <cellStyle name="_견적-00321" xfId="549"/>
    <cellStyle name="_견적-00422제출용" xfId="550"/>
    <cellStyle name="_견적서 표준" xfId="551"/>
    <cellStyle name="_견적서(06140)" xfId="552"/>
    <cellStyle name="_견적서-00710" xfId="553"/>
    <cellStyle name="_견적조건" xfId="554"/>
    <cellStyle name="_경기도 대심리 주택" xfId="555"/>
    <cellStyle name="_경부선 밀양역 하중계신호기외 13개소 신호기 철거설치 기타공사" xfId="556"/>
    <cellStyle name="_경영개선활동상반기실적(990708)" xfId="557"/>
    <cellStyle name="_경영개선활동상반기실적(990708)_1" xfId="558"/>
    <cellStyle name="_경영개선활동상반기실적(990708)_2" xfId="559"/>
    <cellStyle name="_경영개선활성화방안(990802)" xfId="560"/>
    <cellStyle name="_경영개선활성화방안(990802)_1" xfId="561"/>
    <cellStyle name="_계약및착공" xfId="562"/>
    <cellStyle name="_계장(SK)" xfId="563"/>
    <cellStyle name="_고속국도제1호선한남~반포간확장공사(대동)" xfId="564"/>
    <cellStyle name="_공내역서(송파트리플)" xfId="565"/>
    <cellStyle name="_공내역서-3(1)(1). 조경" xfId="566"/>
    <cellStyle name="_공문" xfId="567"/>
    <cellStyle name="_공문 " xfId="568"/>
    <cellStyle name="_공문 _내역서" xfId="569"/>
    <cellStyle name="_공문_04.집행" xfId="570"/>
    <cellStyle name="_공문_04.집행_05.집행" xfId="571"/>
    <cellStyle name="_공문_04.집행_월간 안전관리비 사용내역 집행" xfId="572"/>
    <cellStyle name="_공문_05.집행" xfId="573"/>
    <cellStyle name="_공문_05.집행_05.집행" xfId="574"/>
    <cellStyle name="_공문_05.집행_월간 안전관리비 사용내역 집행" xfId="575"/>
    <cellStyle name="_공문양식" xfId="576"/>
    <cellStyle name="_공사실행최종집계비교" xfId="577"/>
    <cellStyle name="_공사중공정별제출서류" xfId="578"/>
    <cellStyle name="_광주평동투찰" xfId="579"/>
    <cellStyle name="_광주평동투찰3" xfId="580"/>
    <cellStyle name="_광주평동품의1" xfId="581"/>
    <cellStyle name="_교원그룹 낙산 숙박시설 신축공사" xfId="582"/>
    <cellStyle name="_구미_토목_연돌내역서_0315" xfId="583"/>
    <cellStyle name="_구즉내역서" xfId="584"/>
    <cellStyle name="_국도23호선영암연소지구내역서" xfId="585"/>
    <cellStyle name="_국도38호선통리지구내역서" xfId="586"/>
    <cellStyle name="_국도42호선여량지구오르막차로" xfId="587"/>
    <cellStyle name="_국수교수량" xfId="588"/>
    <cellStyle name="_국수교수량_우수관공" xfId="589"/>
    <cellStyle name="_국수교수량_우수관공1" xfId="590"/>
    <cellStyle name="_근로계약서" xfId="591"/>
    <cellStyle name="_금강Ⅱ지구김제2-2공구토목공사(동도)" xfId="592"/>
    <cellStyle name="_금구초.중 공 내역서0" xfId="593"/>
    <cellStyle name="_금천청소년수련관(토목林)" xfId="594"/>
    <cellStyle name="_기계,전기설계내역서(계약검토-실행)" xfId="595"/>
    <cellStyle name="_기계설비 견적조건" xfId="596"/>
    <cellStyle name="_기계약대비" xfId="597"/>
    <cellStyle name="_기성검사원" xfId="598"/>
    <cellStyle name="_기성검사원_내역서" xfId="599"/>
    <cellStyle name="_기성검사원-최차장" xfId="600"/>
    <cellStyle name="_기흥읍청사신축공사(조원)" xfId="601"/>
    <cellStyle name="_길동배수지건설공사(구보)" xfId="602"/>
    <cellStyle name="_김포대학국제관견적(030121)" xfId="603"/>
    <cellStyle name="_김해분성고(동성)" xfId="604"/>
    <cellStyle name="_낙찰하도급-제일건설" xfId="605"/>
    <cellStyle name="_내역서(전광판)-1" xfId="606"/>
    <cellStyle name="_내역서(최초)" xfId="607"/>
    <cellStyle name="_네이버시스템email" xfId="608"/>
    <cellStyle name="_네이버시스템email_CCTV" xfId="609"/>
    <cellStyle name="_녹산기연-대비2" xfId="610"/>
    <cellStyle name="_단가표" xfId="611"/>
    <cellStyle name="_당동(청강)" xfId="612"/>
    <cellStyle name="_당동(청강디스켓1)" xfId="613"/>
    <cellStyle name="_당진78-연돌-개략공사비" xfId="614"/>
    <cellStyle name="_대구백화점제출견적(2001년5월22일)" xfId="615"/>
    <cellStyle name="_대동대학 실행" xfId="616"/>
    <cellStyle name="_대비표양식" xfId="617"/>
    <cellStyle name="_대성기연" xfId="618"/>
    <cellStyle name="_대전노은2-1전기내역서(2차수정107)" xfId="619"/>
    <cellStyle name="_대전노은2-1전기내역서(2차수정107)_하도급분류- 대전노은2-1" xfId="620"/>
    <cellStyle name="_대전노은2-1전기내역서(2차수정107)_하도급분류- 대전노은2-1_용인동백공사비분석" xfId="621"/>
    <cellStyle name="_대전노은2-1전기내역서(도급50)" xfId="622"/>
    <cellStyle name="_대전노은2-1전기내역서(도급50)_하도급분류- 대전노은2-1" xfId="623"/>
    <cellStyle name="_대전노은2-1전기내역서(도급50)_하도급분류- 대전노은2-1_용인동백공사비분석" xfId="624"/>
    <cellStyle name="_대전노은지구2-1-총괄 전기내역서(강영연)" xfId="625"/>
    <cellStyle name="_대전노은지구2-1-총괄 전기내역서(강영연)_하도급분류- 대전노은2-1" xfId="626"/>
    <cellStyle name="_대전노은지구2-1-총괄 전기내역서(강영연)_하도급분류- 대전노은2-1_용인동백공사비분석" xfId="627"/>
    <cellStyle name="_대전서붕고하도급" xfId="628"/>
    <cellStyle name="_대호전기" xfId="629"/>
    <cellStyle name="_대호지~석문간지방도확포장공사(신일)" xfId="630"/>
    <cellStyle name="_도고천품의안11" xfId="631"/>
    <cellStyle name="_도고천품의안11_1" xfId="632"/>
    <cellStyle name="_도고천품의안11_광주평동투찰" xfId="633"/>
    <cellStyle name="_도고천품의안11_광주평동품의1" xfId="634"/>
    <cellStyle name="_도고천품의안11_송학하수품의(설계넣고)" xfId="635"/>
    <cellStyle name="_도급내역서(01년1월)" xfId="636"/>
    <cellStyle name="_도급내역서(입성설비)" xfId="637"/>
    <cellStyle name="_도급내역서(최종)" xfId="638"/>
    <cellStyle name="_도로공사대전지사" xfId="639"/>
    <cellStyle name="_도로교통기술원 교육훈련동 신축공사(수정)" xfId="640"/>
    <cellStyle name="_도암~강진도로확장공사(대국2)" xfId="641"/>
    <cellStyle name="_독신자숙소" xfId="642"/>
    <cellStyle name="_독신자숙소2회변경내역" xfId="643"/>
    <cellStyle name="_독신자실행" xfId="644"/>
    <cellStyle name="_돈암중조경공내역" xfId="645"/>
    <cellStyle name="_동대 도서관(성식)" xfId="646"/>
    <cellStyle name="_동대문실내체육관(천마낙찰)" xfId="647"/>
    <cellStyle name="_동래점" xfId="648"/>
    <cellStyle name="_동산병원 장례식장 리모델링(계약검토-실행)" xfId="649"/>
    <cellStyle name="_동원꽃농원" xfId="650"/>
    <cellStyle name="_동천동근린생활시설(계약검토-실행)" xfId="651"/>
    <cellStyle name="_두계변전소하도급" xfId="652"/>
    <cellStyle name="_등촌고등총괄(동현하도급)" xfId="653"/>
    <cellStyle name="_등촌동()-결재" xfId="654"/>
    <cellStyle name="_등촌동()-결재_휴게소-결재" xfId="655"/>
    <cellStyle name="_등촌동-결재" xfId="656"/>
    <cellStyle name="_등촌동-결재(통합비교)" xfId="657"/>
    <cellStyle name="_등촌동-결재(통합비교)_휴게소-결재" xfId="658"/>
    <cellStyle name="_등촌동-결재_휴게소-결재" xfId="659"/>
    <cellStyle name="_롯데 마그넷 목포점 전기공사" xfId="660"/>
    <cellStyle name="_롯데쇼핑(주) 롯데 마그넷 영등포점 신축공사" xfId="661"/>
    <cellStyle name="_롯데쇼핑(주)소공동호텔분전반제작납품공사" xfId="662"/>
    <cellStyle name="_마가레트 호텔" xfId="663"/>
    <cellStyle name="_마그넷 마산점" xfId="664"/>
    <cellStyle name="_마그넷 마산-총괄" xfId="665"/>
    <cellStyle name="_마그넷 영등포점" xfId="666"/>
    <cellStyle name="_마현~생창국도건설공사" xfId="667"/>
    <cellStyle name="_매입세근거" xfId="668"/>
    <cellStyle name="_매정견적보고" xfId="669"/>
    <cellStyle name="_명암지도로투찰2" xfId="670"/>
    <cellStyle name="_명암지-산성간" xfId="671"/>
    <cellStyle name="_무료요양원(총괄)" xfId="672"/>
    <cellStyle name="_방송장비" xfId="673"/>
    <cellStyle name="_백석지구농촌용수개발사업(대원)" xfId="674"/>
    <cellStyle name="_변경내역5" xfId="675"/>
    <cellStyle name="_변경내역7(보고)" xfId="676"/>
    <cellStyle name="_별첨(계획서및실적서양식)" xfId="677"/>
    <cellStyle name="_별첨(계획서및실적서양식)_1" xfId="678"/>
    <cellStyle name="_본관기초 가실행" xfId="679"/>
    <cellStyle name="_본관기초 가실행_당진78-연돌-개략공사비" xfId="680"/>
    <cellStyle name="_본관기초굴착 예상도급" xfId="681"/>
    <cellStyle name="_본관기초굴착 예상도급_당진78-연돌-개략공사비" xfId="682"/>
    <cellStyle name="_본점(최종)" xfId="683"/>
    <cellStyle name="_봉곡중내역서(대지건설)" xfId="684"/>
    <cellStyle name="_봉곡중총괄(대지완결)" xfId="685"/>
    <cellStyle name="_부대결과" xfId="686"/>
    <cellStyle name="_부대결과_Book1" xfId="694"/>
    <cellStyle name="_부대결과_Book1_내역서(최초)" xfId="695"/>
    <cellStyle name="_부대결과_Book1_설계내역서" xfId="696"/>
    <cellStyle name="_부대결과_Book1_설계내역서(2차)" xfId="697"/>
    <cellStyle name="_부대결과_P-(현리-신팔)" xfId="698"/>
    <cellStyle name="_부대결과_P-(현리-신팔)_내역서(최초)" xfId="699"/>
    <cellStyle name="_부대결과_P-(현리-신팔)_설계내역서" xfId="700"/>
    <cellStyle name="_부대결과_P-(현리-신팔)_설계내역서(2차)" xfId="701"/>
    <cellStyle name="_부대결과_내역서(최초)" xfId="687"/>
    <cellStyle name="_부대결과_설계내역서" xfId="688"/>
    <cellStyle name="_부대결과_설계내역서(2차)" xfId="689"/>
    <cellStyle name="_부대결과_현리-신팔도로설계" xfId="690"/>
    <cellStyle name="_부대결과_현리-신팔도로설계_내역서(최초)" xfId="691"/>
    <cellStyle name="_부대결과_현리-신팔도로설계_설계내역서" xfId="692"/>
    <cellStyle name="_부대결과_현리-신팔도로설계_설계내역서(2차)" xfId="693"/>
    <cellStyle name="_부대입찰특별조건및내역송부(최저가)" xfId="702"/>
    <cellStyle name="_부대입찰특별조건및내역송부(최저가)_Book1" xfId="726"/>
    <cellStyle name="_부대입찰특별조건및내역송부(최저가)_Book1_내역서(최초)" xfId="727"/>
    <cellStyle name="_부대입찰특별조건및내역송부(최저가)_Book1_설계내역서" xfId="728"/>
    <cellStyle name="_부대입찰특별조건및내역송부(최저가)_Book1_설계내역서(2차)" xfId="729"/>
    <cellStyle name="_부대입찰특별조건및내역송부(최저가)_P-(현리-신팔)" xfId="730"/>
    <cellStyle name="_부대입찰특별조건및내역송부(최저가)_P-(현리-신팔)_내역서(최초)" xfId="731"/>
    <cellStyle name="_부대입찰특별조건및내역송부(최저가)_P-(현리-신팔)_설계내역서" xfId="732"/>
    <cellStyle name="_부대입찰특별조건및내역송부(최저가)_P-(현리-신팔)_설계내역서(2차)" xfId="733"/>
    <cellStyle name="_부대입찰특별조건및내역송부(최저가)_내역서(최초)" xfId="703"/>
    <cellStyle name="_부대입찰특별조건및내역송부(최저가)_부대결과" xfId="704"/>
    <cellStyle name="_부대입찰특별조건및내역송부(최저가)_부대결과_Book1" xfId="712"/>
    <cellStyle name="_부대입찰특별조건및내역송부(최저가)_부대결과_Book1_내역서(최초)" xfId="713"/>
    <cellStyle name="_부대입찰특별조건및내역송부(최저가)_부대결과_Book1_설계내역서" xfId="714"/>
    <cellStyle name="_부대입찰특별조건및내역송부(최저가)_부대결과_Book1_설계내역서(2차)" xfId="715"/>
    <cellStyle name="_부대입찰특별조건및내역송부(최저가)_부대결과_P-(현리-신팔)" xfId="716"/>
    <cellStyle name="_부대입찰특별조건및내역송부(최저가)_부대결과_P-(현리-신팔)_내역서(최초)" xfId="717"/>
    <cellStyle name="_부대입찰특별조건및내역송부(최저가)_부대결과_P-(현리-신팔)_설계내역서" xfId="718"/>
    <cellStyle name="_부대입찰특별조건및내역송부(최저가)_부대결과_P-(현리-신팔)_설계내역서(2차)" xfId="719"/>
    <cellStyle name="_부대입찰특별조건및내역송부(최저가)_부대결과_내역서(최초)" xfId="705"/>
    <cellStyle name="_부대입찰특별조건및내역송부(최저가)_부대결과_설계내역서" xfId="706"/>
    <cellStyle name="_부대입찰특별조건및내역송부(최저가)_부대결과_설계내역서(2차)" xfId="707"/>
    <cellStyle name="_부대입찰특별조건및내역송부(최저가)_부대결과_현리-신팔도로설계" xfId="708"/>
    <cellStyle name="_부대입찰특별조건및내역송부(최저가)_부대결과_현리-신팔도로설계_내역서(최초)" xfId="709"/>
    <cellStyle name="_부대입찰특별조건및내역송부(최저가)_부대결과_현리-신팔도로설계_설계내역서" xfId="710"/>
    <cellStyle name="_부대입찰특별조건및내역송부(최저가)_부대결과_현리-신팔도로설계_설계내역서(2차)" xfId="711"/>
    <cellStyle name="_부대입찰특별조건및내역송부(최저가)_설계내역서" xfId="720"/>
    <cellStyle name="_부대입찰특별조건및내역송부(최저가)_설계내역서(2차)" xfId="721"/>
    <cellStyle name="_부대입찰특별조건및내역송부(최저가)_현리-신팔도로설계" xfId="722"/>
    <cellStyle name="_부대입찰특별조건및내역송부(최저가)_현리-신팔도로설계_내역서(최초)" xfId="723"/>
    <cellStyle name="_부대입찰특별조건및내역송부(최저가)_현리-신팔도로설계_설계내역서" xfId="724"/>
    <cellStyle name="_부대입찰특별조건및내역송부(최저가)_현리-신팔도로설계_설계내역서(2차)" xfId="725"/>
    <cellStyle name="_부대입찰확약서" xfId="734"/>
    <cellStyle name="_부림제(혁성종합)" xfId="735"/>
    <cellStyle name="_부산역 보일러실 개수에 따른 전력설비 신설 기타공사(최종)" xfId="736"/>
    <cellStyle name="_부산진CY 조명타워 개량공사(1차)" xfId="737"/>
    <cellStyle name="_부산해사고(100%)" xfId="738"/>
    <cellStyle name="_부에나비스타 빌라 설계견적" xfId="739"/>
    <cellStyle name="_부용전기" xfId="740"/>
    <cellStyle name="_부평점정산내역" xfId="741"/>
    <cellStyle name="_분석표-야탑" xfId="742"/>
    <cellStyle name="_분석표-야탑_하도급분류- 대전노은2-1" xfId="743"/>
    <cellStyle name="_분석표-야탑_하도급분류- 대전노은2-1_용인동백공사비분석" xfId="744"/>
    <cellStyle name="_분전반~1" xfId="745"/>
    <cellStyle name="_사동초중" xfId="746"/>
    <cellStyle name="_사본 - 기계,전기설계내역서(견적제출)060317 (2)" xfId="747"/>
    <cellStyle name="_사본 - 수량및단가산출서,설계서(부산진역구내 분기기 조명설비 " xfId="748"/>
    <cellStyle name="_사유서" xfId="749"/>
    <cellStyle name="_사유서_내역서" xfId="750"/>
    <cellStyle name="_사전원가심의1" xfId="751"/>
    <cellStyle name="_사전원가심의1_03.파크뷰도급실행내역 02.02.15" xfId="752"/>
    <cellStyle name="_사전원가심의1_03.파크뷰도급실행내역 02.02.15_03.파크뷰도급실행내역 02.04.02" xfId="753"/>
    <cellStyle name="_사전원가심의1_03.파크뷰도급실행내역 02.04.02" xfId="754"/>
    <cellStyle name="_사전원가심의1_03.파크뷰도급실행내역 02.04.02_03.파크뷰도급실행내역 02.04.02" xfId="755"/>
    <cellStyle name="_사전원가심의1_11분당파크뷰(도급-실행-02.15)" xfId="756"/>
    <cellStyle name="_사전원가심의1_11분당파크뷰(도급-실행-02.15)_03.파크뷰도급실행내역 02.04.02" xfId="757"/>
    <cellStyle name="_사전원가심의1_파크뷰위생" xfId="758"/>
    <cellStyle name="_사전원가심의1_파크뷰위생_03.파크뷰도급실행내역 02.04.02" xfId="759"/>
    <cellStyle name="_상리~사천간국도4차로공사내역" xfId="760"/>
    <cellStyle name="_새들초등학교(동성)" xfId="761"/>
    <cellStyle name="_서울대학교사범대교육정보관(에스와이비작업수정)" xfId="762"/>
    <cellStyle name="_서울대학교사범대교육정보관(에스와이비작업완료)" xfId="763"/>
    <cellStyle name="_서울도림초등학교(신한디스켓)" xfId="764"/>
    <cellStyle name="_서울염경초등학교하도급작업(천호작업)" xfId="765"/>
    <cellStyle name="_서울화일초(덕동)" xfId="766"/>
    <cellStyle name="_서창초" xfId="767"/>
    <cellStyle name="_석공사(2공구)" xfId="768"/>
    <cellStyle name="_석공사(2공구)_0)울산신정동(기계)하도급발주공문" xfId="769"/>
    <cellStyle name="_석공사(2공구)_1)울산화봉3(기계설비)현장설명서" xfId="770"/>
    <cellStyle name="_석공사(2공구)_2)울산화봉3(기계전체)내역대비표" xfId="771"/>
    <cellStyle name="_석공사(2공구)_기계설비 견적조건" xfId="772"/>
    <cellStyle name="_석공사(2공구)_울산신정동(기계)하도급발주공문" xfId="773"/>
    <cellStyle name="_석공사(2공구)_울산신정동주상복합(기계)가실행내역(07.05.30)" xfId="774"/>
    <cellStyle name="_석수고" xfId="775"/>
    <cellStyle name="_설계내역서" xfId="776"/>
    <cellStyle name="_설계내역서(2차)" xfId="777"/>
    <cellStyle name="_설계추정2(토목)대림" xfId="778"/>
    <cellStyle name="_설비보육시설(견적)" xfId="779"/>
    <cellStyle name="_성덕초,명진초,신길(토목)" xfId="780"/>
    <cellStyle name="_성산배수지건설공사(덕동)" xfId="781"/>
    <cellStyle name="_세기기전" xfId="782"/>
    <cellStyle name="_소프트웨어개발비산정 원가계산" xfId="783"/>
    <cellStyle name="_송산고(백산하도급포함)" xfId="784"/>
    <cellStyle name="_송학하수품의(설계넣고)" xfId="785"/>
    <cellStyle name="_수도권매립지" xfId="786"/>
    <cellStyle name="_수도권매립지하도급(명도)" xfId="787"/>
    <cellStyle name="_수량제목" xfId="788"/>
    <cellStyle name="_수량제목_내역서" xfId="789"/>
    <cellStyle name="_수정갑지" xfId="790"/>
    <cellStyle name="_신안전기" xfId="791"/>
    <cellStyle name="_신촌 트리플지점 내장공사" xfId="792"/>
    <cellStyle name="_신촌(2차)트리플지점(원본)" xfId="793"/>
    <cellStyle name="_실행진짜" xfId="794"/>
    <cellStyle name="_실행진짜_시행계획보고(중앙선6공구)" xfId="795"/>
    <cellStyle name="_실행최종(12.18)" xfId="796"/>
    <cellStyle name="_심정최종내역서" xfId="797"/>
    <cellStyle name="_아미고터워 리모델링공사(계약,실행내역)9월.3일 " xfId="798"/>
    <cellStyle name="_안성공도2BL(장비)공내역" xfId="799"/>
    <cellStyle name="_안전관리비정산" xfId="800"/>
    <cellStyle name="_약전설비년간단가" xfId="801"/>
    <cellStyle name="_양식" xfId="802"/>
    <cellStyle name="_양식_1" xfId="803"/>
    <cellStyle name="_양식_2" xfId="804"/>
    <cellStyle name="_양양상수도공내역서" xfId="805"/>
    <cellStyle name="_양재 HUB PRIMO 발코니 확장공사" xfId="806"/>
    <cellStyle name="_양평동-결재" xfId="807"/>
    <cellStyle name="_양평동-결재(도급50)" xfId="808"/>
    <cellStyle name="_양평동-결재(도급50)_휴게소-결재" xfId="809"/>
    <cellStyle name="_양평동-결재_휴게소-결재" xfId="810"/>
    <cellStyle name="_어린이보호구역" xfId="811"/>
    <cellStyle name="_역동중-영성종합건설" xfId="812"/>
    <cellStyle name="_연결관" xfId="813"/>
    <cellStyle name="_연돌 축조 공사-1125" xfId="814"/>
    <cellStyle name="_염경초(토목)" xfId="815"/>
    <cellStyle name="_염경초공내역서(건축,토목,조경,기계)" xfId="816"/>
    <cellStyle name="_영등포점 영화관" xfId="817"/>
    <cellStyle name="_영등포점약전내역(자재부제출)" xfId="818"/>
    <cellStyle name="_영수증" xfId="819"/>
    <cellStyle name="_예산서" xfId="820"/>
    <cellStyle name="_옥련고총괄(100%)" xfId="821"/>
    <cellStyle name="_온양용화중하도급작업" xfId="822"/>
    <cellStyle name="_왕가봉정비공사" xfId="823"/>
    <cellStyle name="_용인동백공사비분석" xfId="824"/>
    <cellStyle name="_용화고등학교연습" xfId="825"/>
    <cellStyle name="_용화고등학교하도급(명신)" xfId="826"/>
    <cellStyle name="_우" xfId="827"/>
    <cellStyle name="_우_광주평동투찰" xfId="828"/>
    <cellStyle name="_우_광주평동품의1" xfId="829"/>
    <cellStyle name="_우_송학하수품의(설계넣고)" xfId="830"/>
    <cellStyle name="_우_우주센터투찰" xfId="831"/>
    <cellStyle name="_우_우주센터투찰_광주평동투찰" xfId="832"/>
    <cellStyle name="_우_우주센터투찰_광주평동품의1" xfId="833"/>
    <cellStyle name="_우_우주센터투찰_송학하수품의(설계넣고)" xfId="834"/>
    <cellStyle name="_우4건널목 (신호)" xfId="835"/>
    <cellStyle name="_우수관공" xfId="836"/>
    <cellStyle name="_우수관공_1" xfId="837"/>
    <cellStyle name="_우수관공_우수관공" xfId="838"/>
    <cellStyle name="_우수관공_우수관공1" xfId="839"/>
    <cellStyle name="_우수관공1" xfId="840"/>
    <cellStyle name="_우수받이" xfId="841"/>
    <cellStyle name="_우수받이_우수관공" xfId="842"/>
    <cellStyle name="_우수받이_우수관공1" xfId="843"/>
    <cellStyle name="_우주센" xfId="844"/>
    <cellStyle name="_우주센_광주평동투찰" xfId="845"/>
    <cellStyle name="_우주센_광주평동품의1" xfId="846"/>
    <cellStyle name="_우주센_송학하수품의(설계넣고)" xfId="847"/>
    <cellStyle name="_우주센_우주센터투찰" xfId="848"/>
    <cellStyle name="_우주센_우주센터투찰_광주평동투찰" xfId="849"/>
    <cellStyle name="_우주센_우주센터투찰_광주평동품의1" xfId="850"/>
    <cellStyle name="_우주센_우주센터투찰_송학하수품의(설계넣고)" xfId="851"/>
    <cellStyle name="_울산롯데호텔소방전기견적서" xfId="852"/>
    <cellStyle name="_울산신정동(기계)하도급발주공문" xfId="853"/>
    <cellStyle name="_울산신정동주상복합(기계)가실행내역(07.05.30)" xfId="854"/>
    <cellStyle name="_울산신정동주상복합기계설비공사공내역서" xfId="855"/>
    <cellStyle name="_울산점 영화관" xfId="856"/>
    <cellStyle name="_울산점소방전기공사(발주)" xfId="857"/>
    <cellStyle name="_울산화봉3(기계)도급대가실행내역(원가포함)rev-2" xfId="858"/>
    <cellStyle name="_울산화봉3(기계)도급대가실행내역(원가포함)rev-2_0)울산신정동(기계)하도급발주공문" xfId="859"/>
    <cellStyle name="_울산화봉3(기계)도급대가실행내역(원가포함)rev-2_1)울산화봉3(기계설비)현장설명서" xfId="860"/>
    <cellStyle name="_울산화봉3(기계)도급대가실행내역(원가포함)rev-2_2)울산화봉3(기계전체)내역대비표" xfId="861"/>
    <cellStyle name="_울산화봉3(기계)도급대가실행내역(원가포함)rev-2_울산신정동(기계)하도급발주공문" xfId="862"/>
    <cellStyle name="_울산화봉3(기계)도급대가실행내역(원가포함)rev-2_울산신정동주상복합(기계)가실행내역(07.05.30)" xfId="863"/>
    <cellStyle name="_울산화봉3(기계)발주의뢰서(원가포함)rev-3" xfId="864"/>
    <cellStyle name="_울산화봉3(기계)발주의뢰서(원가포함)rev-3_0)울산신정동(기계)하도급발주공문" xfId="865"/>
    <cellStyle name="_울산화봉3(기계)발주의뢰서(원가포함)rev-3_1)울산화봉3(기계설비)현장설명서" xfId="866"/>
    <cellStyle name="_울산화봉3(기계)발주의뢰서(원가포함)rev-3_2)울산화봉3(기계전체)내역대비표" xfId="867"/>
    <cellStyle name="_울산화봉3(기계)발주의뢰서(원가포함)rev-3_울산신정동(기계)하도급발주공문" xfId="868"/>
    <cellStyle name="_울산화봉3(기계)발주의뢰서(원가포함)rev-3_울산신정동주상복합(기계)가실행내역(07.05.30)" xfId="869"/>
    <cellStyle name="_울진군폐기물처리시설" xfId="870"/>
    <cellStyle name="_원우정밀송탄" xfId="871"/>
    <cellStyle name="_월간 안전관리비 사용내역 집행" xfId="872"/>
    <cellStyle name="_유대환결재" xfId="873"/>
    <cellStyle name="_유대환결재_휴게소-결재" xfId="874"/>
    <cellStyle name="_유성점단가계약(N0)" xfId="875"/>
    <cellStyle name="_유첨3(서식)" xfId="876"/>
    <cellStyle name="_유첨3(서식)_1" xfId="877"/>
    <cellStyle name="_은평공원테니스장정비공사" xfId="878"/>
    <cellStyle name="_의정부 정산내역서" xfId="879"/>
    <cellStyle name="_이양능주(2공구)bid전기" xfId="880"/>
    <cellStyle name="_익산점내역" xfId="881"/>
    <cellStyle name="_인원계획표 " xfId="882"/>
    <cellStyle name="_인원계획표 _01.집행" xfId="883"/>
    <cellStyle name="_인원계획표 _01.집행_04.집행" xfId="884"/>
    <cellStyle name="_인원계획표 _01.집행_04.집행_05.집행" xfId="885"/>
    <cellStyle name="_인원계획표 _01.집행_04.집행_월간 안전관리비 사용내역 집행" xfId="886"/>
    <cellStyle name="_인원계획표 _01.집행_05.집행" xfId="887"/>
    <cellStyle name="_인원계획표 _01.집행_05.집행_05.집행" xfId="888"/>
    <cellStyle name="_인원계획표 _01.집행_05.집행_월간 안전관리비 사용내역 집행" xfId="889"/>
    <cellStyle name="_인원계획표 _02.집행" xfId="890"/>
    <cellStyle name="_인원계획표 _02.집행_04.집행" xfId="891"/>
    <cellStyle name="_인원계획표 _02.집행_04.집행_05.집행" xfId="892"/>
    <cellStyle name="_인원계획표 _02.집행_04.집행_월간 안전관리비 사용내역 집행" xfId="893"/>
    <cellStyle name="_인원계획표 _02.집행_05.집행" xfId="894"/>
    <cellStyle name="_인원계획표 _02.집행_05.집행_05.집행" xfId="895"/>
    <cellStyle name="_인원계획표 _02.집행_05.집행_월간 안전관리비 사용내역 집행" xfId="896"/>
    <cellStyle name="_인원계획표 _03.집행" xfId="897"/>
    <cellStyle name="_인원계획표 _03.집행_04.집행" xfId="898"/>
    <cellStyle name="_인원계획표 _03.집행_04.집행_05.집행" xfId="899"/>
    <cellStyle name="_인원계획표 _03.집행_04.집행_월간 안전관리비 사용내역 집행" xfId="900"/>
    <cellStyle name="_인원계획표 _03.집행_05.집행" xfId="901"/>
    <cellStyle name="_인원계획표 _03.집행_05.집행_05.집행" xfId="902"/>
    <cellStyle name="_인원계획표 _03.집행_05.집행_월간 안전관리비 사용내역 집행" xfId="903"/>
    <cellStyle name="_인원계획표 _04.집행" xfId="904"/>
    <cellStyle name="_인원계획표 _04.집행_04.집행" xfId="905"/>
    <cellStyle name="_인원계획표 _04.집행_04.집행_05.집행" xfId="906"/>
    <cellStyle name="_인원계획표 _04.집행_04.집행_월간 안전관리비 사용내역 집행" xfId="907"/>
    <cellStyle name="_인원계획표 _04.집행_05.집행" xfId="908"/>
    <cellStyle name="_인원계획표 _04.집행_05.집행_05.집행" xfId="909"/>
    <cellStyle name="_인원계획표 _04.집행_05.집행_월간 안전관리비 사용내역 집행" xfId="910"/>
    <cellStyle name="_인원계획표 _05.집행" xfId="911"/>
    <cellStyle name="_인원계획표 _Book1" xfId="1179"/>
    <cellStyle name="_인원계획표 _Book1_내역서(최초)" xfId="1180"/>
    <cellStyle name="_인원계획표 _Book1_설계내역서" xfId="1181"/>
    <cellStyle name="_인원계획표 _Book1_설계내역서(2차)" xfId="1182"/>
    <cellStyle name="_인원계획표 _P-(현리-신팔)" xfId="1183"/>
    <cellStyle name="_인원계획표 _P-(현리-신팔)_내역서(최초)" xfId="1184"/>
    <cellStyle name="_인원계획표 _P-(현리-신팔)_설계내역서" xfId="1185"/>
    <cellStyle name="_인원계획표 _P-(현리-신팔)_설계내역서(2차)" xfId="1186"/>
    <cellStyle name="_인원계획표 _p-하남강일1" xfId="1187"/>
    <cellStyle name="_인원계획표 _p-하남강일1_내역서(최초)" xfId="1188"/>
    <cellStyle name="_인원계획표 _p-하남강일1_설계내역서" xfId="1189"/>
    <cellStyle name="_인원계획표 _p-하남강일1_설계내역서(2차)" xfId="1190"/>
    <cellStyle name="_인원계획표 _공문" xfId="912"/>
    <cellStyle name="_인원계획표 _공문_04.집행" xfId="913"/>
    <cellStyle name="_인원계획표 _공문_04.집행_05.집행" xfId="914"/>
    <cellStyle name="_인원계획표 _공문_04.집행_월간 안전관리비 사용내역 집행" xfId="915"/>
    <cellStyle name="_인원계획표 _공문_05.집행" xfId="916"/>
    <cellStyle name="_인원계획표 _공문_05.집행_05.집행" xfId="917"/>
    <cellStyle name="_인원계획표 _공문_05.집행_월간 안전관리비 사용내역 집행" xfId="918"/>
    <cellStyle name="_인원계획표 _광주평동투찰" xfId="919"/>
    <cellStyle name="_인원계획표 _광주평동품의1" xfId="920"/>
    <cellStyle name="_인원계획표 _내역서(최초)" xfId="921"/>
    <cellStyle name="_인원계획표 _도급내역서(01년1월)" xfId="922"/>
    <cellStyle name="_인원계획표 _도급내역서(최종)" xfId="923"/>
    <cellStyle name="_인원계획표 _롯데마그넷(오산점)" xfId="924"/>
    <cellStyle name="_인원계획표 _롯데마그넷(오산점)_통영점공조및위생" xfId="925"/>
    <cellStyle name="_인원계획표 _마그넷오산점내역(020320)" xfId="926"/>
    <cellStyle name="_인원계획표 _마그넷오산점내역(020320)_통영점공조및위생" xfId="927"/>
    <cellStyle name="_인원계획표 _부대결과" xfId="928"/>
    <cellStyle name="_인원계획표 _부대결과_Book1" xfId="936"/>
    <cellStyle name="_인원계획표 _부대결과_Book1_내역서(최초)" xfId="937"/>
    <cellStyle name="_인원계획표 _부대결과_Book1_설계내역서" xfId="938"/>
    <cellStyle name="_인원계획표 _부대결과_Book1_설계내역서(2차)" xfId="939"/>
    <cellStyle name="_인원계획표 _부대결과_P-(현리-신팔)" xfId="940"/>
    <cellStyle name="_인원계획표 _부대결과_P-(현리-신팔)_내역서(최초)" xfId="941"/>
    <cellStyle name="_인원계획표 _부대결과_P-(현리-신팔)_설계내역서" xfId="942"/>
    <cellStyle name="_인원계획표 _부대결과_P-(현리-신팔)_설계내역서(2차)" xfId="943"/>
    <cellStyle name="_인원계획표 _부대결과_내역서(최초)" xfId="929"/>
    <cellStyle name="_인원계획표 _부대결과_설계내역서" xfId="930"/>
    <cellStyle name="_인원계획표 _부대결과_설계내역서(2차)" xfId="931"/>
    <cellStyle name="_인원계획표 _부대결과_현리-신팔도로설계" xfId="932"/>
    <cellStyle name="_인원계획표 _부대결과_현리-신팔도로설계_내역서(최초)" xfId="933"/>
    <cellStyle name="_인원계획표 _부대결과_현리-신팔도로설계_설계내역서" xfId="934"/>
    <cellStyle name="_인원계획표 _부대결과_현리-신팔도로설계_설계내역서(2차)" xfId="935"/>
    <cellStyle name="_인원계획표 _부대입찰특별조건및내역송부(최저가)" xfId="944"/>
    <cellStyle name="_인원계획표 _부대입찰특별조건및내역송부(최저가)_Book1" xfId="968"/>
    <cellStyle name="_인원계획표 _부대입찰특별조건및내역송부(최저가)_Book1_내역서(최초)" xfId="969"/>
    <cellStyle name="_인원계획표 _부대입찰특별조건및내역송부(최저가)_Book1_설계내역서" xfId="970"/>
    <cellStyle name="_인원계획표 _부대입찰특별조건및내역송부(최저가)_Book1_설계내역서(2차)" xfId="971"/>
    <cellStyle name="_인원계획표 _부대입찰특별조건및내역송부(최저가)_P-(현리-신팔)" xfId="972"/>
    <cellStyle name="_인원계획표 _부대입찰특별조건및내역송부(최저가)_P-(현리-신팔)_내역서(최초)" xfId="973"/>
    <cellStyle name="_인원계획표 _부대입찰특별조건및내역송부(최저가)_P-(현리-신팔)_설계내역서" xfId="974"/>
    <cellStyle name="_인원계획표 _부대입찰특별조건및내역송부(최저가)_P-(현리-신팔)_설계내역서(2차)" xfId="975"/>
    <cellStyle name="_인원계획표 _부대입찰특별조건및내역송부(최저가)_내역서(최초)" xfId="945"/>
    <cellStyle name="_인원계획표 _부대입찰특별조건및내역송부(최저가)_부대결과" xfId="946"/>
    <cellStyle name="_인원계획표 _부대입찰특별조건및내역송부(최저가)_부대결과_Book1" xfId="954"/>
    <cellStyle name="_인원계획표 _부대입찰특별조건및내역송부(최저가)_부대결과_Book1_내역서(최초)" xfId="955"/>
    <cellStyle name="_인원계획표 _부대입찰특별조건및내역송부(최저가)_부대결과_Book1_설계내역서" xfId="956"/>
    <cellStyle name="_인원계획표 _부대입찰특별조건및내역송부(최저가)_부대결과_Book1_설계내역서(2차)" xfId="957"/>
    <cellStyle name="_인원계획표 _부대입찰특별조건및내역송부(최저가)_부대결과_P-(현리-신팔)" xfId="958"/>
    <cellStyle name="_인원계획표 _부대입찰특별조건및내역송부(최저가)_부대결과_P-(현리-신팔)_내역서(최초)" xfId="959"/>
    <cellStyle name="_인원계획표 _부대입찰특별조건및내역송부(최저가)_부대결과_P-(현리-신팔)_설계내역서" xfId="960"/>
    <cellStyle name="_인원계획표 _부대입찰특별조건및내역송부(최저가)_부대결과_P-(현리-신팔)_설계내역서(2차)" xfId="961"/>
    <cellStyle name="_인원계획표 _부대입찰특별조건및내역송부(최저가)_부대결과_내역서(최초)" xfId="947"/>
    <cellStyle name="_인원계획표 _부대입찰특별조건및내역송부(최저가)_부대결과_설계내역서" xfId="948"/>
    <cellStyle name="_인원계획표 _부대입찰특별조건및내역송부(최저가)_부대결과_설계내역서(2차)" xfId="949"/>
    <cellStyle name="_인원계획표 _부대입찰특별조건및내역송부(최저가)_부대결과_현리-신팔도로설계" xfId="950"/>
    <cellStyle name="_인원계획표 _부대입찰특별조건및내역송부(최저가)_부대결과_현리-신팔도로설계_내역서(최초)" xfId="951"/>
    <cellStyle name="_인원계획표 _부대입찰특별조건및내역송부(최저가)_부대결과_현리-신팔도로설계_설계내역서" xfId="952"/>
    <cellStyle name="_인원계획표 _부대입찰특별조건및내역송부(최저가)_부대결과_현리-신팔도로설계_설계내역서(2차)" xfId="953"/>
    <cellStyle name="_인원계획표 _부대입찰특별조건및내역송부(최저가)_설계내역서" xfId="962"/>
    <cellStyle name="_인원계획표 _부대입찰특별조건및내역송부(최저가)_설계내역서(2차)" xfId="963"/>
    <cellStyle name="_인원계획표 _부대입찰특별조건및내역송부(최저가)_현리-신팔도로설계" xfId="964"/>
    <cellStyle name="_인원계획표 _부대입찰특별조건및내역송부(최저가)_현리-신팔도로설계_내역서(최초)" xfId="965"/>
    <cellStyle name="_인원계획표 _부대입찰특별조건및내역송부(최저가)_현리-신팔도로설계_설계내역서" xfId="966"/>
    <cellStyle name="_인원계획표 _부대입찰특별조건및내역송부(최저가)_현리-신팔도로설계_설계내역서(2차)" xfId="967"/>
    <cellStyle name="_인원계획표 _설계내역서" xfId="976"/>
    <cellStyle name="_인원계획표 _설계내역서(2차)" xfId="977"/>
    <cellStyle name="_인원계획표 _송학하수품의(설계넣고)" xfId="978"/>
    <cellStyle name="_인원계획표 _시행계획보고(중앙선6공구)" xfId="979"/>
    <cellStyle name="_인원계획표 _월간 안전관리비 사용내역 집행" xfId="980"/>
    <cellStyle name="_인원계획표 _월곳집행(본사)" xfId="981"/>
    <cellStyle name="_인원계획표 _월곳집행(본사)_공내역서(소방)" xfId="982"/>
    <cellStyle name="_인원계획표 _월곳집행(본사)_공내역서(소방)_롯데마그넷(오산점)" xfId="983"/>
    <cellStyle name="_인원계획표 _월곳집행(본사)_공내역서(소방)_롯데마그넷(오산점)_통영점공조및위생" xfId="984"/>
    <cellStyle name="_인원계획표 _월곳집행(본사)_공내역서(소방)_마그넷오산점내역(020320)" xfId="985"/>
    <cellStyle name="_인원계획표 _월곳집행(본사)_공내역서(소방)_마그넷오산점내역(020320)_통영점공조및위생" xfId="986"/>
    <cellStyle name="_인원계획표 _월곳집행(본사)_공내역서(소방)_정-의왕가스경보설비공사(기안)" xfId="987"/>
    <cellStyle name="_인원계획표 _월곳집행(본사)_공내역서(소방)_정-의왕가스경보설비공사(기안)_통영점공조및위생" xfId="988"/>
    <cellStyle name="_인원계획표 _월곳집행(본사)_공내역서(소방)_통영점공조및위생" xfId="989"/>
    <cellStyle name="_인원계획표 _월곳집행(본사)_공내역서(소방final)" xfId="990"/>
    <cellStyle name="_인원계획표 _월곳집행(본사)_공내역서(소방final)_롯데마그넷(오산점)" xfId="991"/>
    <cellStyle name="_인원계획표 _월곳집행(본사)_공내역서(소방final)_롯데마그넷(오산점)_통영점공조및위생" xfId="992"/>
    <cellStyle name="_인원계획표 _월곳집행(본사)_공내역서(소방final)_마그넷오산점내역(020320)" xfId="993"/>
    <cellStyle name="_인원계획표 _월곳집행(본사)_공내역서(소방final)_마그넷오산점내역(020320)_통영점공조및위생" xfId="994"/>
    <cellStyle name="_인원계획표 _월곳집행(본사)_공내역서(소방final)_정-의왕가스경보설비공사(기안)" xfId="995"/>
    <cellStyle name="_인원계획표 _월곳집행(본사)_공내역서(소방final)_정-의왕가스경보설비공사(기안)_통영점공조및위생" xfId="996"/>
    <cellStyle name="_인원계획표 _월곳집행(본사)_공내역서(소방final)_통영점공조및위생" xfId="997"/>
    <cellStyle name="_인원계획표 _월곳집행(본사)_롯데마그넷(오산점)" xfId="998"/>
    <cellStyle name="_인원계획표 _월곳집행(본사)_롯데마그넷(오산점)_통영점공조및위생" xfId="999"/>
    <cellStyle name="_인원계획표 _월곳집행(본사)_마그넷오산점내역(020320)" xfId="1000"/>
    <cellStyle name="_인원계획표 _월곳집행(본사)_마그넷오산점내역(020320)_통영점공조및위생" xfId="1001"/>
    <cellStyle name="_인원계획표 _월곳집행(본사)_정-의왕가스경보설비공사(기안)" xfId="1002"/>
    <cellStyle name="_인원계획표 _월곳집행(본사)_정-의왕가스경보설비공사(기안)_통영점공조및위생" xfId="1003"/>
    <cellStyle name="_인원계획표 _월곳집행(본사)_통영점공조및위생" xfId="1004"/>
    <cellStyle name="_인원계획표 _적격 " xfId="1005"/>
    <cellStyle name="_인원계획표 _적격 _Book1" xfId="1128"/>
    <cellStyle name="_인원계획표 _적격 _Book1_내역서(최초)" xfId="1129"/>
    <cellStyle name="_인원계획표 _적격 _Book1_설계내역서" xfId="1130"/>
    <cellStyle name="_인원계획표 _적격 _Book1_설계내역서(2차)" xfId="1131"/>
    <cellStyle name="_인원계획표 _적격 _P-(현리-신팔)" xfId="1132"/>
    <cellStyle name="_인원계획표 _적격 _P-(현리-신팔)_내역서(최초)" xfId="1133"/>
    <cellStyle name="_인원계획표 _적격 _P-(현리-신팔)_설계내역서" xfId="1134"/>
    <cellStyle name="_인원계획표 _적격 _P-(현리-신팔)_설계내역서(2차)" xfId="1135"/>
    <cellStyle name="_인원계획표 _적격 _p-하남강일1" xfId="1136"/>
    <cellStyle name="_인원계획표 _적격 _p-하남강일1_내역서(최초)" xfId="1137"/>
    <cellStyle name="_인원계획표 _적격 _p-하남강일1_설계내역서" xfId="1138"/>
    <cellStyle name="_인원계획표 _적격 _p-하남강일1_설계내역서(2차)" xfId="1139"/>
    <cellStyle name="_인원계획표 _적격 _광주평동투찰" xfId="1006"/>
    <cellStyle name="_인원계획표 _적격 _광주평동품의1" xfId="1007"/>
    <cellStyle name="_인원계획표 _적격 _내역서(최초)" xfId="1008"/>
    <cellStyle name="_인원계획표 _적격 _롯데마그넷(오산점)" xfId="1009"/>
    <cellStyle name="_인원계획표 _적격 _롯데마그넷(오산점)_통영점공조및위생" xfId="1010"/>
    <cellStyle name="_인원계획표 _적격 _마그넷오산점내역(020320)" xfId="1011"/>
    <cellStyle name="_인원계획표 _적격 _마그넷오산점내역(020320)_통영점공조및위생" xfId="1012"/>
    <cellStyle name="_인원계획표 _적격 _부대결과" xfId="1013"/>
    <cellStyle name="_인원계획표 _적격 _부대결과_Book1" xfId="1021"/>
    <cellStyle name="_인원계획표 _적격 _부대결과_Book1_내역서(최초)" xfId="1022"/>
    <cellStyle name="_인원계획표 _적격 _부대결과_Book1_설계내역서" xfId="1023"/>
    <cellStyle name="_인원계획표 _적격 _부대결과_Book1_설계내역서(2차)" xfId="1024"/>
    <cellStyle name="_인원계획표 _적격 _부대결과_P-(현리-신팔)" xfId="1025"/>
    <cellStyle name="_인원계획표 _적격 _부대결과_P-(현리-신팔)_내역서(최초)" xfId="1026"/>
    <cellStyle name="_인원계획표 _적격 _부대결과_P-(현리-신팔)_설계내역서" xfId="1027"/>
    <cellStyle name="_인원계획표 _적격 _부대결과_P-(현리-신팔)_설계내역서(2차)" xfId="1028"/>
    <cellStyle name="_인원계획표 _적격 _부대결과_내역서(최초)" xfId="1014"/>
    <cellStyle name="_인원계획표 _적격 _부대결과_설계내역서" xfId="1015"/>
    <cellStyle name="_인원계획표 _적격 _부대결과_설계내역서(2차)" xfId="1016"/>
    <cellStyle name="_인원계획표 _적격 _부대결과_현리-신팔도로설계" xfId="1017"/>
    <cellStyle name="_인원계획표 _적격 _부대결과_현리-신팔도로설계_내역서(최초)" xfId="1018"/>
    <cellStyle name="_인원계획표 _적격 _부대결과_현리-신팔도로설계_설계내역서" xfId="1019"/>
    <cellStyle name="_인원계획표 _적격 _부대결과_현리-신팔도로설계_설계내역서(2차)" xfId="1020"/>
    <cellStyle name="_인원계획표 _적격 _부대입찰특별조건및내역송부(최저가)" xfId="1029"/>
    <cellStyle name="_인원계획표 _적격 _부대입찰특별조건및내역송부(최저가)_Book1" xfId="1053"/>
    <cellStyle name="_인원계획표 _적격 _부대입찰특별조건및내역송부(최저가)_Book1_내역서(최초)" xfId="1054"/>
    <cellStyle name="_인원계획표 _적격 _부대입찰특별조건및내역송부(최저가)_Book1_설계내역서" xfId="1055"/>
    <cellStyle name="_인원계획표 _적격 _부대입찰특별조건및내역송부(최저가)_Book1_설계내역서(2차)" xfId="1056"/>
    <cellStyle name="_인원계획표 _적격 _부대입찰특별조건및내역송부(최저가)_P-(현리-신팔)" xfId="1057"/>
    <cellStyle name="_인원계획표 _적격 _부대입찰특별조건및내역송부(최저가)_P-(현리-신팔)_내역서(최초)" xfId="1058"/>
    <cellStyle name="_인원계획표 _적격 _부대입찰특별조건및내역송부(최저가)_P-(현리-신팔)_설계내역서" xfId="1059"/>
    <cellStyle name="_인원계획표 _적격 _부대입찰특별조건및내역송부(최저가)_P-(현리-신팔)_설계내역서(2차)" xfId="1060"/>
    <cellStyle name="_인원계획표 _적격 _부대입찰특별조건및내역송부(최저가)_내역서(최초)" xfId="1030"/>
    <cellStyle name="_인원계획표 _적격 _부대입찰특별조건및내역송부(최저가)_부대결과" xfId="1031"/>
    <cellStyle name="_인원계획표 _적격 _부대입찰특별조건및내역송부(최저가)_부대결과_Book1" xfId="1039"/>
    <cellStyle name="_인원계획표 _적격 _부대입찰특별조건및내역송부(최저가)_부대결과_Book1_내역서(최초)" xfId="1040"/>
    <cellStyle name="_인원계획표 _적격 _부대입찰특별조건및내역송부(최저가)_부대결과_Book1_설계내역서" xfId="1041"/>
    <cellStyle name="_인원계획표 _적격 _부대입찰특별조건및내역송부(최저가)_부대결과_Book1_설계내역서(2차)" xfId="1042"/>
    <cellStyle name="_인원계획표 _적격 _부대입찰특별조건및내역송부(최저가)_부대결과_P-(현리-신팔)" xfId="1043"/>
    <cellStyle name="_인원계획표 _적격 _부대입찰특별조건및내역송부(최저가)_부대결과_P-(현리-신팔)_내역서(최초)" xfId="1044"/>
    <cellStyle name="_인원계획표 _적격 _부대입찰특별조건및내역송부(최저가)_부대결과_P-(현리-신팔)_설계내역서" xfId="1045"/>
    <cellStyle name="_인원계획표 _적격 _부대입찰특별조건및내역송부(최저가)_부대결과_P-(현리-신팔)_설계내역서(2차)" xfId="1046"/>
    <cellStyle name="_인원계획표 _적격 _부대입찰특별조건및내역송부(최저가)_부대결과_내역서(최초)" xfId="1032"/>
    <cellStyle name="_인원계획표 _적격 _부대입찰특별조건및내역송부(최저가)_부대결과_설계내역서" xfId="1033"/>
    <cellStyle name="_인원계획표 _적격 _부대입찰특별조건및내역송부(최저가)_부대결과_설계내역서(2차)" xfId="1034"/>
    <cellStyle name="_인원계획표 _적격 _부대입찰특별조건및내역송부(최저가)_부대결과_현리-신팔도로설계" xfId="1035"/>
    <cellStyle name="_인원계획표 _적격 _부대입찰특별조건및내역송부(최저가)_부대결과_현리-신팔도로설계_내역서(최초)" xfId="1036"/>
    <cellStyle name="_인원계획표 _적격 _부대입찰특별조건및내역송부(최저가)_부대결과_현리-신팔도로설계_설계내역서" xfId="1037"/>
    <cellStyle name="_인원계획표 _적격 _부대입찰특별조건및내역송부(최저가)_부대결과_현리-신팔도로설계_설계내역서(2차)" xfId="1038"/>
    <cellStyle name="_인원계획표 _적격 _부대입찰특별조건및내역송부(최저가)_설계내역서" xfId="1047"/>
    <cellStyle name="_인원계획표 _적격 _부대입찰특별조건및내역송부(최저가)_설계내역서(2차)" xfId="1048"/>
    <cellStyle name="_인원계획표 _적격 _부대입찰특별조건및내역송부(최저가)_현리-신팔도로설계" xfId="1049"/>
    <cellStyle name="_인원계획표 _적격 _부대입찰특별조건및내역송부(최저가)_현리-신팔도로설계_내역서(최초)" xfId="1050"/>
    <cellStyle name="_인원계획표 _적격 _부대입찰특별조건및내역송부(최저가)_현리-신팔도로설계_설계내역서" xfId="1051"/>
    <cellStyle name="_인원계획표 _적격 _부대입찰특별조건및내역송부(최저가)_현리-신팔도로설계_설계내역서(2차)" xfId="1052"/>
    <cellStyle name="_인원계획표 _적격 _설계내역서" xfId="1061"/>
    <cellStyle name="_인원계획표 _적격 _설계내역서(2차)" xfId="1062"/>
    <cellStyle name="_인원계획표 _적격 _송학하수품의(설계넣고)" xfId="1063"/>
    <cellStyle name="_인원계획표 _적격 _시행계획보고(중앙선6공구)" xfId="1064"/>
    <cellStyle name="_인원계획표 _적격 _월곳집행(본사)" xfId="1065"/>
    <cellStyle name="_인원계획표 _적격 _월곳집행(본사)_공내역서(소방)" xfId="1066"/>
    <cellStyle name="_인원계획표 _적격 _월곳집행(본사)_공내역서(소방)_롯데마그넷(오산점)" xfId="1067"/>
    <cellStyle name="_인원계획표 _적격 _월곳집행(본사)_공내역서(소방)_롯데마그넷(오산점)_통영점공조및위생" xfId="1068"/>
    <cellStyle name="_인원계획표 _적격 _월곳집행(본사)_공내역서(소방)_마그넷오산점내역(020320)" xfId="1069"/>
    <cellStyle name="_인원계획표 _적격 _월곳집행(본사)_공내역서(소방)_마그넷오산점내역(020320)_통영점공조및위생" xfId="1070"/>
    <cellStyle name="_인원계획표 _적격 _월곳집행(본사)_공내역서(소방)_정-의왕가스경보설비공사(기안)" xfId="1071"/>
    <cellStyle name="_인원계획표 _적격 _월곳집행(본사)_공내역서(소방)_정-의왕가스경보설비공사(기안)_통영점공조및위생" xfId="1072"/>
    <cellStyle name="_인원계획표 _적격 _월곳집행(본사)_공내역서(소방)_통영점공조및위생" xfId="1073"/>
    <cellStyle name="_인원계획표 _적격 _월곳집행(본사)_공내역서(소방final)" xfId="1074"/>
    <cellStyle name="_인원계획표 _적격 _월곳집행(본사)_공내역서(소방final)_롯데마그넷(오산점)" xfId="1075"/>
    <cellStyle name="_인원계획표 _적격 _월곳집행(본사)_공내역서(소방final)_롯데마그넷(오산점)_통영점공조및위생" xfId="1076"/>
    <cellStyle name="_인원계획표 _적격 _월곳집행(본사)_공내역서(소방final)_마그넷오산점내역(020320)" xfId="1077"/>
    <cellStyle name="_인원계획표 _적격 _월곳집행(본사)_공내역서(소방final)_마그넷오산점내역(020320)_통영점공조및위생" xfId="1078"/>
    <cellStyle name="_인원계획표 _적격 _월곳집행(본사)_공내역서(소방final)_정-의왕가스경보설비공사(기안)" xfId="1079"/>
    <cellStyle name="_인원계획표 _적격 _월곳집행(본사)_공내역서(소방final)_정-의왕가스경보설비공사(기안)_통영점공조및위생" xfId="1080"/>
    <cellStyle name="_인원계획표 _적격 _월곳집행(본사)_공내역서(소방final)_통영점공조및위생" xfId="1081"/>
    <cellStyle name="_인원계획표 _적격 _월곳집행(본사)_롯데마그넷(오산점)" xfId="1082"/>
    <cellStyle name="_인원계획표 _적격 _월곳집행(본사)_롯데마그넷(오산점)_통영점공조및위생" xfId="1083"/>
    <cellStyle name="_인원계획표 _적격 _월곳집행(본사)_마그넷오산점내역(020320)" xfId="1084"/>
    <cellStyle name="_인원계획표 _적격 _월곳집행(본사)_마그넷오산점내역(020320)_통영점공조및위생" xfId="1085"/>
    <cellStyle name="_인원계획표 _적격 _월곳집행(본사)_정-의왕가스경보설비공사(기안)" xfId="1086"/>
    <cellStyle name="_인원계획표 _적격 _월곳집행(본사)_정-의왕가스경보설비공사(기안)_통영점공조및위생" xfId="1087"/>
    <cellStyle name="_인원계획표 _적격 _월곳집행(본사)_통영점공조및위생" xfId="1088"/>
    <cellStyle name="_인원계획표 _적격 _정-의왕가스경보설비공사(기안)" xfId="1089"/>
    <cellStyle name="_인원계획표 _적격 _정-의왕가스경보설비공사(기안)_통영점공조및위생" xfId="1090"/>
    <cellStyle name="_인원계획표 _적격 _통영점공조및위생" xfId="1091"/>
    <cellStyle name="_인원계획표 _적격 _투찰" xfId="1092"/>
    <cellStyle name="_인원계획표 _적격 _투찰_Book1" xfId="1116"/>
    <cellStyle name="_인원계획표 _적격 _투찰_Book1_내역서(최초)" xfId="1117"/>
    <cellStyle name="_인원계획표 _적격 _투찰_Book1_설계내역서" xfId="1118"/>
    <cellStyle name="_인원계획표 _적격 _투찰_Book1_설계내역서(2차)" xfId="1119"/>
    <cellStyle name="_인원계획표 _적격 _투찰_P-(현리-신팔)" xfId="1120"/>
    <cellStyle name="_인원계획표 _적격 _투찰_P-(현리-신팔)_내역서(최초)" xfId="1121"/>
    <cellStyle name="_인원계획표 _적격 _투찰_P-(현리-신팔)_설계내역서" xfId="1122"/>
    <cellStyle name="_인원계획표 _적격 _투찰_P-(현리-신팔)_설계내역서(2차)" xfId="1123"/>
    <cellStyle name="_인원계획표 _적격 _투찰_내역서(최초)" xfId="1093"/>
    <cellStyle name="_인원계획표 _적격 _투찰_부대결과" xfId="1094"/>
    <cellStyle name="_인원계획표 _적격 _투찰_부대결과_Book1" xfId="1102"/>
    <cellStyle name="_인원계획표 _적격 _투찰_부대결과_Book1_내역서(최초)" xfId="1103"/>
    <cellStyle name="_인원계획표 _적격 _투찰_부대결과_Book1_설계내역서" xfId="1104"/>
    <cellStyle name="_인원계획표 _적격 _투찰_부대결과_Book1_설계내역서(2차)" xfId="1105"/>
    <cellStyle name="_인원계획표 _적격 _투찰_부대결과_P-(현리-신팔)" xfId="1106"/>
    <cellStyle name="_인원계획표 _적격 _투찰_부대결과_P-(현리-신팔)_내역서(최초)" xfId="1107"/>
    <cellStyle name="_인원계획표 _적격 _투찰_부대결과_P-(현리-신팔)_설계내역서" xfId="1108"/>
    <cellStyle name="_인원계획표 _적격 _투찰_부대결과_P-(현리-신팔)_설계내역서(2차)" xfId="1109"/>
    <cellStyle name="_인원계획표 _적격 _투찰_부대결과_내역서(최초)" xfId="1095"/>
    <cellStyle name="_인원계획표 _적격 _투찰_부대결과_설계내역서" xfId="1096"/>
    <cellStyle name="_인원계획표 _적격 _투찰_부대결과_설계내역서(2차)" xfId="1097"/>
    <cellStyle name="_인원계획표 _적격 _투찰_부대결과_현리-신팔도로설계" xfId="1098"/>
    <cellStyle name="_인원계획표 _적격 _투찰_부대결과_현리-신팔도로설계_내역서(최초)" xfId="1099"/>
    <cellStyle name="_인원계획표 _적격 _투찰_부대결과_현리-신팔도로설계_설계내역서" xfId="1100"/>
    <cellStyle name="_인원계획표 _적격 _투찰_부대결과_현리-신팔도로설계_설계내역서(2차)" xfId="1101"/>
    <cellStyle name="_인원계획표 _적격 _투찰_설계내역서" xfId="1110"/>
    <cellStyle name="_인원계획표 _적격 _투찰_설계내역서(2차)" xfId="1111"/>
    <cellStyle name="_인원계획표 _적격 _투찰_현리-신팔도로설계" xfId="1112"/>
    <cellStyle name="_인원계획표 _적격 _투찰_현리-신팔도로설계_내역서(최초)" xfId="1113"/>
    <cellStyle name="_인원계획표 _적격 _투찰_현리-신팔도로설계_설계내역서" xfId="1114"/>
    <cellStyle name="_인원계획표 _적격 _투찰_현리-신팔도로설계_설계내역서(2차)" xfId="1115"/>
    <cellStyle name="_인원계획표 _적격 _현리-신팔도로설계" xfId="1124"/>
    <cellStyle name="_인원계획표 _적격 _현리-신팔도로설계_내역서(최초)" xfId="1125"/>
    <cellStyle name="_인원계획표 _적격 _현리-신팔도로설계_설계내역서" xfId="1126"/>
    <cellStyle name="_인원계획표 _적격 _현리-신팔도로설계_설계내역서(2차)" xfId="1127"/>
    <cellStyle name="_인원계획표 _정-의왕가스경보설비공사(기안)" xfId="1140"/>
    <cellStyle name="_인원계획표 _정-의왕가스경보설비공사(기안)_통영점공조및위생" xfId="1141"/>
    <cellStyle name="_인원계획표 _통영점공조및위생" xfId="1142"/>
    <cellStyle name="_인원계획표 _투찰" xfId="1143"/>
    <cellStyle name="_인원계획표 _투찰_Book1" xfId="1167"/>
    <cellStyle name="_인원계획표 _투찰_Book1_내역서(최초)" xfId="1168"/>
    <cellStyle name="_인원계획표 _투찰_Book1_설계내역서" xfId="1169"/>
    <cellStyle name="_인원계획표 _투찰_Book1_설계내역서(2차)" xfId="1170"/>
    <cellStyle name="_인원계획표 _투찰_P-(현리-신팔)" xfId="1171"/>
    <cellStyle name="_인원계획표 _투찰_P-(현리-신팔)_내역서(최초)" xfId="1172"/>
    <cellStyle name="_인원계획표 _투찰_P-(현리-신팔)_설계내역서" xfId="1173"/>
    <cellStyle name="_인원계획표 _투찰_P-(현리-신팔)_설계내역서(2차)" xfId="1174"/>
    <cellStyle name="_인원계획표 _투찰_내역서(최초)" xfId="1144"/>
    <cellStyle name="_인원계획표 _투찰_부대결과" xfId="1145"/>
    <cellStyle name="_인원계획표 _투찰_부대결과_Book1" xfId="1153"/>
    <cellStyle name="_인원계획표 _투찰_부대결과_Book1_내역서(최초)" xfId="1154"/>
    <cellStyle name="_인원계획표 _투찰_부대결과_Book1_설계내역서" xfId="1155"/>
    <cellStyle name="_인원계획표 _투찰_부대결과_Book1_설계내역서(2차)" xfId="1156"/>
    <cellStyle name="_인원계획표 _투찰_부대결과_P-(현리-신팔)" xfId="1157"/>
    <cellStyle name="_인원계획표 _투찰_부대결과_P-(현리-신팔)_내역서(최초)" xfId="1158"/>
    <cellStyle name="_인원계획표 _투찰_부대결과_P-(현리-신팔)_설계내역서" xfId="1159"/>
    <cellStyle name="_인원계획표 _투찰_부대결과_P-(현리-신팔)_설계내역서(2차)" xfId="1160"/>
    <cellStyle name="_인원계획표 _투찰_부대결과_내역서(최초)" xfId="1146"/>
    <cellStyle name="_인원계획표 _투찰_부대결과_설계내역서" xfId="1147"/>
    <cellStyle name="_인원계획표 _투찰_부대결과_설계내역서(2차)" xfId="1148"/>
    <cellStyle name="_인원계획표 _투찰_부대결과_현리-신팔도로설계" xfId="1149"/>
    <cellStyle name="_인원계획표 _투찰_부대결과_현리-신팔도로설계_내역서(최초)" xfId="1150"/>
    <cellStyle name="_인원계획표 _투찰_부대결과_현리-신팔도로설계_설계내역서" xfId="1151"/>
    <cellStyle name="_인원계획표 _투찰_부대결과_현리-신팔도로설계_설계내역서(2차)" xfId="1152"/>
    <cellStyle name="_인원계획표 _투찰_설계내역서" xfId="1161"/>
    <cellStyle name="_인원계획표 _투찰_설계내역서(2차)" xfId="1162"/>
    <cellStyle name="_인원계획표 _투찰_현리-신팔도로설계" xfId="1163"/>
    <cellStyle name="_인원계획표 _투찰_현리-신팔도로설계_내역서(최초)" xfId="1164"/>
    <cellStyle name="_인원계획표 _투찰_현리-신팔도로설계_설계내역서" xfId="1165"/>
    <cellStyle name="_인원계획표 _투찰_현리-신팔도로설계_설계내역서(2차)" xfId="1166"/>
    <cellStyle name="_인원계획표 _현리-신팔도로설계" xfId="1175"/>
    <cellStyle name="_인원계획표 _현리-신팔도로설계_내역서(최초)" xfId="1176"/>
    <cellStyle name="_인원계획표 _현리-신팔도로설계_설계내역서" xfId="1177"/>
    <cellStyle name="_인원계획표 _현리-신팔도로설계_설계내역서(2차)" xfId="1178"/>
    <cellStyle name="_인천북항관공선부두(수정내역)" xfId="1191"/>
    <cellStyle name="_일반전기1공구" xfId="1192"/>
    <cellStyle name="_일반전기2공구" xfId="1193"/>
    <cellStyle name="_일반전기정산" xfId="1194"/>
    <cellStyle name="_입찰표지 " xfId="1195"/>
    <cellStyle name="_입찰표지 _01.집행" xfId="1196"/>
    <cellStyle name="_입찰표지 _01.집행_04.집행" xfId="1197"/>
    <cellStyle name="_입찰표지 _01.집행_04.집행_05.집행" xfId="1198"/>
    <cellStyle name="_입찰표지 _01.집행_04.집행_월간 안전관리비 사용내역 집행" xfId="1199"/>
    <cellStyle name="_입찰표지 _01.집행_05.집행" xfId="1200"/>
    <cellStyle name="_입찰표지 _01.집행_05.집행_05.집행" xfId="1201"/>
    <cellStyle name="_입찰표지 _01.집행_05.집행_월간 안전관리비 사용내역 집행" xfId="1202"/>
    <cellStyle name="_입찰표지 _02.집행" xfId="1203"/>
    <cellStyle name="_입찰표지 _02.집행_04.집행" xfId="1204"/>
    <cellStyle name="_입찰표지 _02.집행_04.집행_05.집행" xfId="1205"/>
    <cellStyle name="_입찰표지 _02.집행_04.집행_월간 안전관리비 사용내역 집행" xfId="1206"/>
    <cellStyle name="_입찰표지 _02.집행_05.집행" xfId="1207"/>
    <cellStyle name="_입찰표지 _02.집행_05.집행_05.집행" xfId="1208"/>
    <cellStyle name="_입찰표지 _02.집행_05.집행_월간 안전관리비 사용내역 집행" xfId="1209"/>
    <cellStyle name="_입찰표지 _03.집행" xfId="1210"/>
    <cellStyle name="_입찰표지 _03.집행_04.집행" xfId="1211"/>
    <cellStyle name="_입찰표지 _03.집행_04.집행_05.집행" xfId="1212"/>
    <cellStyle name="_입찰표지 _03.집행_04.집행_월간 안전관리비 사용내역 집행" xfId="1213"/>
    <cellStyle name="_입찰표지 _03.집행_05.집행" xfId="1214"/>
    <cellStyle name="_입찰표지 _03.집행_05.집행_05.집행" xfId="1215"/>
    <cellStyle name="_입찰표지 _03.집행_05.집행_월간 안전관리비 사용내역 집행" xfId="1216"/>
    <cellStyle name="_입찰표지 _04.집행" xfId="1217"/>
    <cellStyle name="_입찰표지 _04.집행_04.집행" xfId="1218"/>
    <cellStyle name="_입찰표지 _04.집행_04.집행_05.집행" xfId="1219"/>
    <cellStyle name="_입찰표지 _04.집행_04.집행_월간 안전관리비 사용내역 집행" xfId="1220"/>
    <cellStyle name="_입찰표지 _04.집행_05.집행" xfId="1221"/>
    <cellStyle name="_입찰표지 _04.집행_05.집행_05.집행" xfId="1222"/>
    <cellStyle name="_입찰표지 _04.집행_05.집행_월간 안전관리비 사용내역 집행" xfId="1223"/>
    <cellStyle name="_입찰표지 _05.집행" xfId="1224"/>
    <cellStyle name="_입찰표지 _Book1" xfId="1357"/>
    <cellStyle name="_입찰표지 _Book1_내역서(최초)" xfId="1358"/>
    <cellStyle name="_입찰표지 _Book1_설계내역서" xfId="1359"/>
    <cellStyle name="_입찰표지 _Book1_설계내역서(2차)" xfId="1360"/>
    <cellStyle name="_입찰표지 _P-(현리-신팔)" xfId="1361"/>
    <cellStyle name="_입찰표지 _P-(현리-신팔)_내역서(최초)" xfId="1362"/>
    <cellStyle name="_입찰표지 _P-(현리-신팔)_설계내역서" xfId="1363"/>
    <cellStyle name="_입찰표지 _P-(현리-신팔)_설계내역서(2차)" xfId="1364"/>
    <cellStyle name="_입찰표지 _p-하남강일1" xfId="1365"/>
    <cellStyle name="_입찰표지 _p-하남강일1_내역서(최초)" xfId="1366"/>
    <cellStyle name="_입찰표지 _p-하남강일1_설계내역서" xfId="1367"/>
    <cellStyle name="_입찰표지 _p-하남강일1_설계내역서(2차)" xfId="1368"/>
    <cellStyle name="_입찰표지 _공문" xfId="1225"/>
    <cellStyle name="_입찰표지 _공문_04.집행" xfId="1226"/>
    <cellStyle name="_입찰표지 _공문_04.집행_05.집행" xfId="1227"/>
    <cellStyle name="_입찰표지 _공문_04.집행_월간 안전관리비 사용내역 집행" xfId="1228"/>
    <cellStyle name="_입찰표지 _공문_05.집행" xfId="1229"/>
    <cellStyle name="_입찰표지 _공문_05.집행_05.집행" xfId="1230"/>
    <cellStyle name="_입찰표지 _공문_05.집행_월간 안전관리비 사용내역 집행" xfId="1231"/>
    <cellStyle name="_입찰표지 _광주평동투찰" xfId="1232"/>
    <cellStyle name="_입찰표지 _광주평동품의1" xfId="1233"/>
    <cellStyle name="_입찰표지 _내역서(최초)" xfId="1234"/>
    <cellStyle name="_입찰표지 _도급내역서(01년1월)" xfId="1235"/>
    <cellStyle name="_입찰표지 _도급내역서(최종)" xfId="1236"/>
    <cellStyle name="_입찰표지 _롯데마그넷(오산점)" xfId="1237"/>
    <cellStyle name="_입찰표지 _롯데마그넷(오산점)_통영점공조및위생" xfId="1238"/>
    <cellStyle name="_입찰표지 _마그넷오산점내역(020320)" xfId="1239"/>
    <cellStyle name="_입찰표지 _마그넷오산점내역(020320)_통영점공조및위생" xfId="1240"/>
    <cellStyle name="_입찰표지 _부대결과" xfId="1241"/>
    <cellStyle name="_입찰표지 _부대결과_Book1" xfId="1249"/>
    <cellStyle name="_입찰표지 _부대결과_Book1_내역서(최초)" xfId="1250"/>
    <cellStyle name="_입찰표지 _부대결과_Book1_설계내역서" xfId="1251"/>
    <cellStyle name="_입찰표지 _부대결과_Book1_설계내역서(2차)" xfId="1252"/>
    <cellStyle name="_입찰표지 _부대결과_P-(현리-신팔)" xfId="1253"/>
    <cellStyle name="_입찰표지 _부대결과_P-(현리-신팔)_내역서(최초)" xfId="1254"/>
    <cellStyle name="_입찰표지 _부대결과_P-(현리-신팔)_설계내역서" xfId="1255"/>
    <cellStyle name="_입찰표지 _부대결과_P-(현리-신팔)_설계내역서(2차)" xfId="1256"/>
    <cellStyle name="_입찰표지 _부대결과_내역서(최초)" xfId="1242"/>
    <cellStyle name="_입찰표지 _부대결과_설계내역서" xfId="1243"/>
    <cellStyle name="_입찰표지 _부대결과_설계내역서(2차)" xfId="1244"/>
    <cellStyle name="_입찰표지 _부대결과_현리-신팔도로설계" xfId="1245"/>
    <cellStyle name="_입찰표지 _부대결과_현리-신팔도로설계_내역서(최초)" xfId="1246"/>
    <cellStyle name="_입찰표지 _부대결과_현리-신팔도로설계_설계내역서" xfId="1247"/>
    <cellStyle name="_입찰표지 _부대결과_현리-신팔도로설계_설계내역서(2차)" xfId="1248"/>
    <cellStyle name="_입찰표지 _부대입찰특별조건및내역송부(최저가)" xfId="1257"/>
    <cellStyle name="_입찰표지 _부대입찰특별조건및내역송부(최저가)_Book1" xfId="1281"/>
    <cellStyle name="_입찰표지 _부대입찰특별조건및내역송부(최저가)_Book1_내역서(최초)" xfId="1282"/>
    <cellStyle name="_입찰표지 _부대입찰특별조건및내역송부(최저가)_Book1_설계내역서" xfId="1283"/>
    <cellStyle name="_입찰표지 _부대입찰특별조건및내역송부(최저가)_Book1_설계내역서(2차)" xfId="1284"/>
    <cellStyle name="_입찰표지 _부대입찰특별조건및내역송부(최저가)_P-(현리-신팔)" xfId="1285"/>
    <cellStyle name="_입찰표지 _부대입찰특별조건및내역송부(최저가)_P-(현리-신팔)_내역서(최초)" xfId="1286"/>
    <cellStyle name="_입찰표지 _부대입찰특별조건및내역송부(최저가)_P-(현리-신팔)_설계내역서" xfId="1287"/>
    <cellStyle name="_입찰표지 _부대입찰특별조건및내역송부(최저가)_P-(현리-신팔)_설계내역서(2차)" xfId="1288"/>
    <cellStyle name="_입찰표지 _부대입찰특별조건및내역송부(최저가)_내역서(최초)" xfId="1258"/>
    <cellStyle name="_입찰표지 _부대입찰특별조건및내역송부(최저가)_부대결과" xfId="1259"/>
    <cellStyle name="_입찰표지 _부대입찰특별조건및내역송부(최저가)_부대결과_Book1" xfId="1267"/>
    <cellStyle name="_입찰표지 _부대입찰특별조건및내역송부(최저가)_부대결과_Book1_내역서(최초)" xfId="1268"/>
    <cellStyle name="_입찰표지 _부대입찰특별조건및내역송부(최저가)_부대결과_Book1_설계내역서" xfId="1269"/>
    <cellStyle name="_입찰표지 _부대입찰특별조건및내역송부(최저가)_부대결과_Book1_설계내역서(2차)" xfId="1270"/>
    <cellStyle name="_입찰표지 _부대입찰특별조건및내역송부(최저가)_부대결과_P-(현리-신팔)" xfId="1271"/>
    <cellStyle name="_입찰표지 _부대입찰특별조건및내역송부(최저가)_부대결과_P-(현리-신팔)_내역서(최초)" xfId="1272"/>
    <cellStyle name="_입찰표지 _부대입찰특별조건및내역송부(최저가)_부대결과_P-(현리-신팔)_설계내역서" xfId="1273"/>
    <cellStyle name="_입찰표지 _부대입찰특별조건및내역송부(최저가)_부대결과_P-(현리-신팔)_설계내역서(2차)" xfId="1274"/>
    <cellStyle name="_입찰표지 _부대입찰특별조건및내역송부(최저가)_부대결과_내역서(최초)" xfId="1260"/>
    <cellStyle name="_입찰표지 _부대입찰특별조건및내역송부(최저가)_부대결과_설계내역서" xfId="1261"/>
    <cellStyle name="_입찰표지 _부대입찰특별조건및내역송부(최저가)_부대결과_설계내역서(2차)" xfId="1262"/>
    <cellStyle name="_입찰표지 _부대입찰특별조건및내역송부(최저가)_부대결과_현리-신팔도로설계" xfId="1263"/>
    <cellStyle name="_입찰표지 _부대입찰특별조건및내역송부(최저가)_부대결과_현리-신팔도로설계_내역서(최초)" xfId="1264"/>
    <cellStyle name="_입찰표지 _부대입찰특별조건및내역송부(최저가)_부대결과_현리-신팔도로설계_설계내역서" xfId="1265"/>
    <cellStyle name="_입찰표지 _부대입찰특별조건및내역송부(최저가)_부대결과_현리-신팔도로설계_설계내역서(2차)" xfId="1266"/>
    <cellStyle name="_입찰표지 _부대입찰특별조건및내역송부(최저가)_설계내역서" xfId="1275"/>
    <cellStyle name="_입찰표지 _부대입찰특별조건및내역송부(최저가)_설계내역서(2차)" xfId="1276"/>
    <cellStyle name="_입찰표지 _부대입찰특별조건및내역송부(최저가)_현리-신팔도로설계" xfId="1277"/>
    <cellStyle name="_입찰표지 _부대입찰특별조건및내역송부(최저가)_현리-신팔도로설계_내역서(최초)" xfId="1278"/>
    <cellStyle name="_입찰표지 _부대입찰특별조건및내역송부(최저가)_현리-신팔도로설계_설계내역서" xfId="1279"/>
    <cellStyle name="_입찰표지 _부대입찰특별조건및내역송부(최저가)_현리-신팔도로설계_설계내역서(2차)" xfId="1280"/>
    <cellStyle name="_입찰표지 _설계내역서" xfId="1289"/>
    <cellStyle name="_입찰표지 _설계내역서(2차)" xfId="1290"/>
    <cellStyle name="_입찰표지 _송학하수품의(설계넣고)" xfId="1291"/>
    <cellStyle name="_입찰표지 _시행계획보고(중앙선6공구)" xfId="1292"/>
    <cellStyle name="_입찰표지 _월간 안전관리비 사용내역 집행" xfId="1293"/>
    <cellStyle name="_입찰표지 _월곳집행(본사)" xfId="1294"/>
    <cellStyle name="_입찰표지 _월곳집행(본사)_공내역서(소방)" xfId="1295"/>
    <cellStyle name="_입찰표지 _월곳집행(본사)_공내역서(소방)_롯데마그넷(오산점)" xfId="1296"/>
    <cellStyle name="_입찰표지 _월곳집행(본사)_공내역서(소방)_롯데마그넷(오산점)_통영점공조및위생" xfId="1297"/>
    <cellStyle name="_입찰표지 _월곳집행(본사)_공내역서(소방)_마그넷오산점내역(020320)" xfId="1298"/>
    <cellStyle name="_입찰표지 _월곳집행(본사)_공내역서(소방)_마그넷오산점내역(020320)_통영점공조및위생" xfId="1299"/>
    <cellStyle name="_입찰표지 _월곳집행(본사)_공내역서(소방)_정-의왕가스경보설비공사(기안)" xfId="1300"/>
    <cellStyle name="_입찰표지 _월곳집행(본사)_공내역서(소방)_정-의왕가스경보설비공사(기안)_통영점공조및위생" xfId="1301"/>
    <cellStyle name="_입찰표지 _월곳집행(본사)_공내역서(소방)_통영점공조및위생" xfId="1302"/>
    <cellStyle name="_입찰표지 _월곳집행(본사)_공내역서(소방final)" xfId="1303"/>
    <cellStyle name="_입찰표지 _월곳집행(본사)_공내역서(소방final)_롯데마그넷(오산점)" xfId="1304"/>
    <cellStyle name="_입찰표지 _월곳집행(본사)_공내역서(소방final)_롯데마그넷(오산점)_통영점공조및위생" xfId="1305"/>
    <cellStyle name="_입찰표지 _월곳집행(본사)_공내역서(소방final)_마그넷오산점내역(020320)" xfId="1306"/>
    <cellStyle name="_입찰표지 _월곳집행(본사)_공내역서(소방final)_마그넷오산점내역(020320)_통영점공조및위생" xfId="1307"/>
    <cellStyle name="_입찰표지 _월곳집행(본사)_공내역서(소방final)_정-의왕가스경보설비공사(기안)" xfId="1308"/>
    <cellStyle name="_입찰표지 _월곳집행(본사)_공내역서(소방final)_정-의왕가스경보설비공사(기안)_통영점공조및위생" xfId="1309"/>
    <cellStyle name="_입찰표지 _월곳집행(본사)_공내역서(소방final)_통영점공조및위생" xfId="1310"/>
    <cellStyle name="_입찰표지 _월곳집행(본사)_롯데마그넷(오산점)" xfId="1311"/>
    <cellStyle name="_입찰표지 _월곳집행(본사)_롯데마그넷(오산점)_통영점공조및위생" xfId="1312"/>
    <cellStyle name="_입찰표지 _월곳집행(본사)_마그넷오산점내역(020320)" xfId="1313"/>
    <cellStyle name="_입찰표지 _월곳집행(본사)_마그넷오산점내역(020320)_통영점공조및위생" xfId="1314"/>
    <cellStyle name="_입찰표지 _월곳집행(본사)_정-의왕가스경보설비공사(기안)" xfId="1315"/>
    <cellStyle name="_입찰표지 _월곳집행(본사)_정-의왕가스경보설비공사(기안)_통영점공조및위생" xfId="1316"/>
    <cellStyle name="_입찰표지 _월곳집행(본사)_통영점공조및위생" xfId="1317"/>
    <cellStyle name="_입찰표지 _정-의왕가스경보설비공사(기안)" xfId="1318"/>
    <cellStyle name="_입찰표지 _정-의왕가스경보설비공사(기안)_통영점공조및위생" xfId="1319"/>
    <cellStyle name="_입찰표지 _통영점공조및위생" xfId="1320"/>
    <cellStyle name="_입찰표지 _투찰" xfId="1321"/>
    <cellStyle name="_입찰표지 _투찰_Book1" xfId="1345"/>
    <cellStyle name="_입찰표지 _투찰_Book1_내역서(최초)" xfId="1346"/>
    <cellStyle name="_입찰표지 _투찰_Book1_설계내역서" xfId="1347"/>
    <cellStyle name="_입찰표지 _투찰_Book1_설계내역서(2차)" xfId="1348"/>
    <cellStyle name="_입찰표지 _투찰_P-(현리-신팔)" xfId="1349"/>
    <cellStyle name="_입찰표지 _투찰_P-(현리-신팔)_내역서(최초)" xfId="1350"/>
    <cellStyle name="_입찰표지 _투찰_P-(현리-신팔)_설계내역서" xfId="1351"/>
    <cellStyle name="_입찰표지 _투찰_P-(현리-신팔)_설계내역서(2차)" xfId="1352"/>
    <cellStyle name="_입찰표지 _투찰_내역서(최초)" xfId="1322"/>
    <cellStyle name="_입찰표지 _투찰_부대결과" xfId="1323"/>
    <cellStyle name="_입찰표지 _투찰_부대결과_Book1" xfId="1331"/>
    <cellStyle name="_입찰표지 _투찰_부대결과_Book1_내역서(최초)" xfId="1332"/>
    <cellStyle name="_입찰표지 _투찰_부대결과_Book1_설계내역서" xfId="1333"/>
    <cellStyle name="_입찰표지 _투찰_부대결과_Book1_설계내역서(2차)" xfId="1334"/>
    <cellStyle name="_입찰표지 _투찰_부대결과_P-(현리-신팔)" xfId="1335"/>
    <cellStyle name="_입찰표지 _투찰_부대결과_P-(현리-신팔)_내역서(최초)" xfId="1336"/>
    <cellStyle name="_입찰표지 _투찰_부대결과_P-(현리-신팔)_설계내역서" xfId="1337"/>
    <cellStyle name="_입찰표지 _투찰_부대결과_P-(현리-신팔)_설계내역서(2차)" xfId="1338"/>
    <cellStyle name="_입찰표지 _투찰_부대결과_내역서(최초)" xfId="1324"/>
    <cellStyle name="_입찰표지 _투찰_부대결과_설계내역서" xfId="1325"/>
    <cellStyle name="_입찰표지 _투찰_부대결과_설계내역서(2차)" xfId="1326"/>
    <cellStyle name="_입찰표지 _투찰_부대결과_현리-신팔도로설계" xfId="1327"/>
    <cellStyle name="_입찰표지 _투찰_부대결과_현리-신팔도로설계_내역서(최초)" xfId="1328"/>
    <cellStyle name="_입찰표지 _투찰_부대결과_현리-신팔도로설계_설계내역서" xfId="1329"/>
    <cellStyle name="_입찰표지 _투찰_부대결과_현리-신팔도로설계_설계내역서(2차)" xfId="1330"/>
    <cellStyle name="_입찰표지 _투찰_설계내역서" xfId="1339"/>
    <cellStyle name="_입찰표지 _투찰_설계내역서(2차)" xfId="1340"/>
    <cellStyle name="_입찰표지 _투찰_현리-신팔도로설계" xfId="1341"/>
    <cellStyle name="_입찰표지 _투찰_현리-신팔도로설계_내역서(최초)" xfId="1342"/>
    <cellStyle name="_입찰표지 _투찰_현리-신팔도로설계_설계내역서" xfId="1343"/>
    <cellStyle name="_입찰표지 _투찰_현리-신팔도로설계_설계내역서(2차)" xfId="1344"/>
    <cellStyle name="_입찰표지 _현리-신팔도로설계" xfId="1353"/>
    <cellStyle name="_입찰표지 _현리-신팔도로설계_내역서(최초)" xfId="1354"/>
    <cellStyle name="_입찰표지 _현리-신팔도로설계_설계내역서" xfId="1355"/>
    <cellStyle name="_입찰표지 _현리-신팔도로설계_설계내역서(2차)" xfId="1356"/>
    <cellStyle name="_작업일보및출납일보(은파건설)" xfId="1369"/>
    <cellStyle name="_장산중학교내역(혁성)" xfId="1370"/>
    <cellStyle name="_장산중학교내역(혁성업체)" xfId="1371"/>
    <cellStyle name="_장산중학교내역하도급(혁성)" xfId="1372"/>
    <cellStyle name="_적격 " xfId="1373"/>
    <cellStyle name="_적격 _Book1" xfId="1600"/>
    <cellStyle name="_적격 _Book1_내역서(최초)" xfId="1601"/>
    <cellStyle name="_적격 _Book1_설계내역서" xfId="1602"/>
    <cellStyle name="_적격 _Book1_설계내역서(2차)" xfId="1603"/>
    <cellStyle name="_적격 _P-(현리-신팔)" xfId="1604"/>
    <cellStyle name="_적격 _P-(현리-신팔)_내역서(최초)" xfId="1605"/>
    <cellStyle name="_적격 _P-(현리-신팔)_설계내역서" xfId="1606"/>
    <cellStyle name="_적격 _P-(현리-신팔)_설계내역서(2차)" xfId="1607"/>
    <cellStyle name="_적격 _p-하남강일1" xfId="1608"/>
    <cellStyle name="_적격 _p-하남강일1_내역서(최초)" xfId="1609"/>
    <cellStyle name="_적격 _p-하남강일1_설계내역서" xfId="1610"/>
    <cellStyle name="_적격 _p-하남강일1_설계내역서(2차)" xfId="1611"/>
    <cellStyle name="_적격 _광주평동투찰" xfId="1374"/>
    <cellStyle name="_적격 _광주평동품의1" xfId="1375"/>
    <cellStyle name="_적격 _내역서(최초)" xfId="1376"/>
    <cellStyle name="_적격 _롯데마그넷(오산점)" xfId="1377"/>
    <cellStyle name="_적격 _롯데마그넷(오산점)_통영점공조및위생" xfId="1378"/>
    <cellStyle name="_적격 _마그넷오산점내역(020320)" xfId="1379"/>
    <cellStyle name="_적격 _마그넷오산점내역(020320)_통영점공조및위생" xfId="1380"/>
    <cellStyle name="_적격 _부대결과" xfId="1381"/>
    <cellStyle name="_적격 _부대결과_Book1" xfId="1389"/>
    <cellStyle name="_적격 _부대결과_Book1_내역서(최초)" xfId="1390"/>
    <cellStyle name="_적격 _부대결과_Book1_설계내역서" xfId="1391"/>
    <cellStyle name="_적격 _부대결과_Book1_설계내역서(2차)" xfId="1392"/>
    <cellStyle name="_적격 _부대결과_P-(현리-신팔)" xfId="1393"/>
    <cellStyle name="_적격 _부대결과_P-(현리-신팔)_내역서(최초)" xfId="1394"/>
    <cellStyle name="_적격 _부대결과_P-(현리-신팔)_설계내역서" xfId="1395"/>
    <cellStyle name="_적격 _부대결과_P-(현리-신팔)_설계내역서(2차)" xfId="1396"/>
    <cellStyle name="_적격 _부대결과_내역서(최초)" xfId="1382"/>
    <cellStyle name="_적격 _부대결과_설계내역서" xfId="1383"/>
    <cellStyle name="_적격 _부대결과_설계내역서(2차)" xfId="1384"/>
    <cellStyle name="_적격 _부대결과_현리-신팔도로설계" xfId="1385"/>
    <cellStyle name="_적격 _부대결과_현리-신팔도로설계_내역서(최초)" xfId="1386"/>
    <cellStyle name="_적격 _부대결과_현리-신팔도로설계_설계내역서" xfId="1387"/>
    <cellStyle name="_적격 _부대결과_현리-신팔도로설계_설계내역서(2차)" xfId="1388"/>
    <cellStyle name="_적격 _부대입찰특별조건및내역송부(최저가)" xfId="1397"/>
    <cellStyle name="_적격 _부대입찰특별조건및내역송부(최저가)_Book1" xfId="1421"/>
    <cellStyle name="_적격 _부대입찰특별조건및내역송부(최저가)_Book1_내역서(최초)" xfId="1422"/>
    <cellStyle name="_적격 _부대입찰특별조건및내역송부(최저가)_Book1_설계내역서" xfId="1423"/>
    <cellStyle name="_적격 _부대입찰특별조건및내역송부(최저가)_Book1_설계내역서(2차)" xfId="1424"/>
    <cellStyle name="_적격 _부대입찰특별조건및내역송부(최저가)_P-(현리-신팔)" xfId="1425"/>
    <cellStyle name="_적격 _부대입찰특별조건및내역송부(최저가)_P-(현리-신팔)_내역서(최초)" xfId="1426"/>
    <cellStyle name="_적격 _부대입찰특별조건및내역송부(최저가)_P-(현리-신팔)_설계내역서" xfId="1427"/>
    <cellStyle name="_적격 _부대입찰특별조건및내역송부(최저가)_P-(현리-신팔)_설계내역서(2차)" xfId="1428"/>
    <cellStyle name="_적격 _부대입찰특별조건및내역송부(최저가)_내역서(최초)" xfId="1398"/>
    <cellStyle name="_적격 _부대입찰특별조건및내역송부(최저가)_부대결과" xfId="1399"/>
    <cellStyle name="_적격 _부대입찰특별조건및내역송부(최저가)_부대결과_Book1" xfId="1407"/>
    <cellStyle name="_적격 _부대입찰특별조건및내역송부(최저가)_부대결과_Book1_내역서(최초)" xfId="1408"/>
    <cellStyle name="_적격 _부대입찰특별조건및내역송부(최저가)_부대결과_Book1_설계내역서" xfId="1409"/>
    <cellStyle name="_적격 _부대입찰특별조건및내역송부(최저가)_부대결과_Book1_설계내역서(2차)" xfId="1410"/>
    <cellStyle name="_적격 _부대입찰특별조건및내역송부(최저가)_부대결과_P-(현리-신팔)" xfId="1411"/>
    <cellStyle name="_적격 _부대입찰특별조건및내역송부(최저가)_부대결과_P-(현리-신팔)_내역서(최초)" xfId="1412"/>
    <cellStyle name="_적격 _부대입찰특별조건및내역송부(최저가)_부대결과_P-(현리-신팔)_설계내역서" xfId="1413"/>
    <cellStyle name="_적격 _부대입찰특별조건및내역송부(최저가)_부대결과_P-(현리-신팔)_설계내역서(2차)" xfId="1414"/>
    <cellStyle name="_적격 _부대입찰특별조건및내역송부(최저가)_부대결과_내역서(최초)" xfId="1400"/>
    <cellStyle name="_적격 _부대입찰특별조건및내역송부(최저가)_부대결과_설계내역서" xfId="1401"/>
    <cellStyle name="_적격 _부대입찰특별조건및내역송부(최저가)_부대결과_설계내역서(2차)" xfId="1402"/>
    <cellStyle name="_적격 _부대입찰특별조건및내역송부(최저가)_부대결과_현리-신팔도로설계" xfId="1403"/>
    <cellStyle name="_적격 _부대입찰특별조건및내역송부(최저가)_부대결과_현리-신팔도로설계_내역서(최초)" xfId="1404"/>
    <cellStyle name="_적격 _부대입찰특별조건및내역송부(최저가)_부대결과_현리-신팔도로설계_설계내역서" xfId="1405"/>
    <cellStyle name="_적격 _부대입찰특별조건및내역송부(최저가)_부대결과_현리-신팔도로설계_설계내역서(2차)" xfId="1406"/>
    <cellStyle name="_적격 _부대입찰특별조건및내역송부(최저가)_설계내역서" xfId="1415"/>
    <cellStyle name="_적격 _부대입찰특별조건및내역송부(최저가)_설계내역서(2차)" xfId="1416"/>
    <cellStyle name="_적격 _부대입찰특별조건및내역송부(최저가)_현리-신팔도로설계" xfId="1417"/>
    <cellStyle name="_적격 _부대입찰특별조건및내역송부(최저가)_현리-신팔도로설계_내역서(최초)" xfId="1418"/>
    <cellStyle name="_적격 _부대입찰특별조건및내역송부(최저가)_현리-신팔도로설계_설계내역서" xfId="1419"/>
    <cellStyle name="_적격 _부대입찰특별조건및내역송부(최저가)_현리-신팔도로설계_설계내역서(2차)" xfId="1420"/>
    <cellStyle name="_적격 _설계내역서" xfId="1429"/>
    <cellStyle name="_적격 _설계내역서(2차)" xfId="1430"/>
    <cellStyle name="_적격 _송학하수품의(설계넣고)" xfId="1431"/>
    <cellStyle name="_적격 _시행계획보고(중앙선6공구)" xfId="1432"/>
    <cellStyle name="_적격 _월곳집행(본사)" xfId="1433"/>
    <cellStyle name="_적격 _월곳집행(본사)_공내역서(소방)" xfId="1434"/>
    <cellStyle name="_적격 _월곳집행(본사)_공내역서(소방)_롯데마그넷(오산점)" xfId="1435"/>
    <cellStyle name="_적격 _월곳집행(본사)_공내역서(소방)_롯데마그넷(오산점)_통영점공조및위생" xfId="1436"/>
    <cellStyle name="_적격 _월곳집행(본사)_공내역서(소방)_마그넷오산점내역(020320)" xfId="1437"/>
    <cellStyle name="_적격 _월곳집행(본사)_공내역서(소방)_마그넷오산점내역(020320)_통영점공조및위생" xfId="1438"/>
    <cellStyle name="_적격 _월곳집행(본사)_공내역서(소방)_정-의왕가스경보설비공사(기안)" xfId="1439"/>
    <cellStyle name="_적격 _월곳집행(본사)_공내역서(소방)_정-의왕가스경보설비공사(기안)_통영점공조및위생" xfId="1440"/>
    <cellStyle name="_적격 _월곳집행(본사)_공내역서(소방)_통영점공조및위생" xfId="1441"/>
    <cellStyle name="_적격 _월곳집행(본사)_공내역서(소방final)" xfId="1442"/>
    <cellStyle name="_적격 _월곳집행(본사)_공내역서(소방final)_롯데마그넷(오산점)" xfId="1443"/>
    <cellStyle name="_적격 _월곳집행(본사)_공내역서(소방final)_롯데마그넷(오산점)_통영점공조및위생" xfId="1444"/>
    <cellStyle name="_적격 _월곳집행(본사)_공내역서(소방final)_마그넷오산점내역(020320)" xfId="1445"/>
    <cellStyle name="_적격 _월곳집행(본사)_공내역서(소방final)_마그넷오산점내역(020320)_통영점공조및위생" xfId="1446"/>
    <cellStyle name="_적격 _월곳집행(본사)_공내역서(소방final)_정-의왕가스경보설비공사(기안)" xfId="1447"/>
    <cellStyle name="_적격 _월곳집행(본사)_공내역서(소방final)_정-의왕가스경보설비공사(기안)_통영점공조및위생" xfId="1448"/>
    <cellStyle name="_적격 _월곳집행(본사)_공내역서(소방final)_통영점공조및위생" xfId="1449"/>
    <cellStyle name="_적격 _월곳집행(본사)_롯데마그넷(오산점)" xfId="1450"/>
    <cellStyle name="_적격 _월곳집행(본사)_롯데마그넷(오산점)_통영점공조및위생" xfId="1451"/>
    <cellStyle name="_적격 _월곳집행(본사)_마그넷오산점내역(020320)" xfId="1452"/>
    <cellStyle name="_적격 _월곳집행(본사)_마그넷오산점내역(020320)_통영점공조및위생" xfId="1453"/>
    <cellStyle name="_적격 _월곳집행(본사)_정-의왕가스경보설비공사(기안)" xfId="1454"/>
    <cellStyle name="_적격 _월곳집행(본사)_정-의왕가스경보설비공사(기안)_통영점공조및위생" xfId="1455"/>
    <cellStyle name="_적격 _월곳집행(본사)_통영점공조및위생" xfId="1456"/>
    <cellStyle name="_적격 _정-의왕가스경보설비공사(기안)" xfId="1457"/>
    <cellStyle name="_적격 _정-의왕가스경보설비공사(기안)_통영점공조및위생" xfId="1458"/>
    <cellStyle name="_적격 _집행갑지 " xfId="1459"/>
    <cellStyle name="_적격 _집행갑지 _Book1" xfId="1551"/>
    <cellStyle name="_적격 _집행갑지 _Book1_내역서(최초)" xfId="1552"/>
    <cellStyle name="_적격 _집행갑지 _Book1_설계내역서" xfId="1553"/>
    <cellStyle name="_적격 _집행갑지 _Book1_설계내역서(2차)" xfId="1554"/>
    <cellStyle name="_적격 _집행갑지 _P-(현리-신팔)" xfId="1555"/>
    <cellStyle name="_적격 _집행갑지 _P-(현리-신팔)_내역서(최초)" xfId="1556"/>
    <cellStyle name="_적격 _집행갑지 _P-(현리-신팔)_설계내역서" xfId="1557"/>
    <cellStyle name="_적격 _집행갑지 _P-(현리-신팔)_설계내역서(2차)" xfId="1558"/>
    <cellStyle name="_적격 _집행갑지 _p-하남강일1" xfId="1559"/>
    <cellStyle name="_적격 _집행갑지 _p-하남강일1_내역서(최초)" xfId="1560"/>
    <cellStyle name="_적격 _집행갑지 _p-하남강일1_설계내역서" xfId="1561"/>
    <cellStyle name="_적격 _집행갑지 _p-하남강일1_설계내역서(2차)" xfId="1562"/>
    <cellStyle name="_적격 _집행갑지 _광주평동투찰" xfId="1460"/>
    <cellStyle name="_적격 _집행갑지 _광주평동품의1" xfId="1461"/>
    <cellStyle name="_적격 _집행갑지 _내역서(최초)" xfId="1462"/>
    <cellStyle name="_적격 _집행갑지 _부대결과" xfId="1463"/>
    <cellStyle name="_적격 _집행갑지 _부대결과_Book1" xfId="1471"/>
    <cellStyle name="_적격 _집행갑지 _부대결과_Book1_내역서(최초)" xfId="1472"/>
    <cellStyle name="_적격 _집행갑지 _부대결과_Book1_설계내역서" xfId="1473"/>
    <cellStyle name="_적격 _집행갑지 _부대결과_Book1_설계내역서(2차)" xfId="1474"/>
    <cellStyle name="_적격 _집행갑지 _부대결과_P-(현리-신팔)" xfId="1475"/>
    <cellStyle name="_적격 _집행갑지 _부대결과_P-(현리-신팔)_내역서(최초)" xfId="1476"/>
    <cellStyle name="_적격 _집행갑지 _부대결과_P-(현리-신팔)_설계내역서" xfId="1477"/>
    <cellStyle name="_적격 _집행갑지 _부대결과_P-(현리-신팔)_설계내역서(2차)" xfId="1478"/>
    <cellStyle name="_적격 _집행갑지 _부대결과_내역서(최초)" xfId="1464"/>
    <cellStyle name="_적격 _집행갑지 _부대결과_설계내역서" xfId="1465"/>
    <cellStyle name="_적격 _집행갑지 _부대결과_설계내역서(2차)" xfId="1466"/>
    <cellStyle name="_적격 _집행갑지 _부대결과_현리-신팔도로설계" xfId="1467"/>
    <cellStyle name="_적격 _집행갑지 _부대결과_현리-신팔도로설계_내역서(최초)" xfId="1468"/>
    <cellStyle name="_적격 _집행갑지 _부대결과_현리-신팔도로설계_설계내역서" xfId="1469"/>
    <cellStyle name="_적격 _집행갑지 _부대결과_현리-신팔도로설계_설계내역서(2차)" xfId="1470"/>
    <cellStyle name="_적격 _집행갑지 _부대입찰특별조건및내역송부(최저가)" xfId="1479"/>
    <cellStyle name="_적격 _집행갑지 _부대입찰특별조건및내역송부(최저가)_Book1" xfId="1503"/>
    <cellStyle name="_적격 _집행갑지 _부대입찰특별조건및내역송부(최저가)_Book1_내역서(최초)" xfId="1504"/>
    <cellStyle name="_적격 _집행갑지 _부대입찰특별조건및내역송부(최저가)_Book1_설계내역서" xfId="1505"/>
    <cellStyle name="_적격 _집행갑지 _부대입찰특별조건및내역송부(최저가)_Book1_설계내역서(2차)" xfId="1506"/>
    <cellStyle name="_적격 _집행갑지 _부대입찰특별조건및내역송부(최저가)_P-(현리-신팔)" xfId="1507"/>
    <cellStyle name="_적격 _집행갑지 _부대입찰특별조건및내역송부(최저가)_P-(현리-신팔)_내역서(최초)" xfId="1508"/>
    <cellStyle name="_적격 _집행갑지 _부대입찰특별조건및내역송부(최저가)_P-(현리-신팔)_설계내역서" xfId="1509"/>
    <cellStyle name="_적격 _집행갑지 _부대입찰특별조건및내역송부(최저가)_P-(현리-신팔)_설계내역서(2차)" xfId="1510"/>
    <cellStyle name="_적격 _집행갑지 _부대입찰특별조건및내역송부(최저가)_내역서(최초)" xfId="1480"/>
    <cellStyle name="_적격 _집행갑지 _부대입찰특별조건및내역송부(최저가)_부대결과" xfId="1481"/>
    <cellStyle name="_적격 _집행갑지 _부대입찰특별조건및내역송부(최저가)_부대결과_Book1" xfId="1489"/>
    <cellStyle name="_적격 _집행갑지 _부대입찰특별조건및내역송부(최저가)_부대결과_Book1_내역서(최초)" xfId="1490"/>
    <cellStyle name="_적격 _집행갑지 _부대입찰특별조건및내역송부(최저가)_부대결과_Book1_설계내역서" xfId="1491"/>
    <cellStyle name="_적격 _집행갑지 _부대입찰특별조건및내역송부(최저가)_부대결과_Book1_설계내역서(2차)" xfId="1492"/>
    <cellStyle name="_적격 _집행갑지 _부대입찰특별조건및내역송부(최저가)_부대결과_P-(현리-신팔)" xfId="1493"/>
    <cellStyle name="_적격 _집행갑지 _부대입찰특별조건및내역송부(최저가)_부대결과_P-(현리-신팔)_내역서(최초)" xfId="1494"/>
    <cellStyle name="_적격 _집행갑지 _부대입찰특별조건및내역송부(최저가)_부대결과_P-(현리-신팔)_설계내역서" xfId="1495"/>
    <cellStyle name="_적격 _집행갑지 _부대입찰특별조건및내역송부(최저가)_부대결과_P-(현리-신팔)_설계내역서(2차)" xfId="1496"/>
    <cellStyle name="_적격 _집행갑지 _부대입찰특별조건및내역송부(최저가)_부대결과_내역서(최초)" xfId="1482"/>
    <cellStyle name="_적격 _집행갑지 _부대입찰특별조건및내역송부(최저가)_부대결과_설계내역서" xfId="1483"/>
    <cellStyle name="_적격 _집행갑지 _부대입찰특별조건및내역송부(최저가)_부대결과_설계내역서(2차)" xfId="1484"/>
    <cellStyle name="_적격 _집행갑지 _부대입찰특별조건및내역송부(최저가)_부대결과_현리-신팔도로설계" xfId="1485"/>
    <cellStyle name="_적격 _집행갑지 _부대입찰특별조건및내역송부(최저가)_부대결과_현리-신팔도로설계_내역서(최초)" xfId="1486"/>
    <cellStyle name="_적격 _집행갑지 _부대입찰특별조건및내역송부(최저가)_부대결과_현리-신팔도로설계_설계내역서" xfId="1487"/>
    <cellStyle name="_적격 _집행갑지 _부대입찰특별조건및내역송부(최저가)_부대결과_현리-신팔도로설계_설계내역서(2차)" xfId="1488"/>
    <cellStyle name="_적격 _집행갑지 _부대입찰특별조건및내역송부(최저가)_설계내역서" xfId="1497"/>
    <cellStyle name="_적격 _집행갑지 _부대입찰특별조건및내역송부(최저가)_설계내역서(2차)" xfId="1498"/>
    <cellStyle name="_적격 _집행갑지 _부대입찰특별조건및내역송부(최저가)_현리-신팔도로설계" xfId="1499"/>
    <cellStyle name="_적격 _집행갑지 _부대입찰특별조건및내역송부(최저가)_현리-신팔도로설계_내역서(최초)" xfId="1500"/>
    <cellStyle name="_적격 _집행갑지 _부대입찰특별조건및내역송부(최저가)_현리-신팔도로설계_설계내역서" xfId="1501"/>
    <cellStyle name="_적격 _집행갑지 _부대입찰특별조건및내역송부(최저가)_현리-신팔도로설계_설계내역서(2차)" xfId="1502"/>
    <cellStyle name="_적격 _집행갑지 _설계내역서" xfId="1511"/>
    <cellStyle name="_적격 _집행갑지 _설계내역서(2차)" xfId="1512"/>
    <cellStyle name="_적격 _집행갑지 _송학하수품의(설계넣고)" xfId="1513"/>
    <cellStyle name="_적격 _집행갑지 _시행계획보고(중앙선6공구)" xfId="1514"/>
    <cellStyle name="_적격 _집행갑지 _투찰" xfId="1515"/>
    <cellStyle name="_적격 _집행갑지 _투찰_Book1" xfId="1539"/>
    <cellStyle name="_적격 _집행갑지 _투찰_Book1_내역서(최초)" xfId="1540"/>
    <cellStyle name="_적격 _집행갑지 _투찰_Book1_설계내역서" xfId="1541"/>
    <cellStyle name="_적격 _집행갑지 _투찰_Book1_설계내역서(2차)" xfId="1542"/>
    <cellStyle name="_적격 _집행갑지 _투찰_P-(현리-신팔)" xfId="1543"/>
    <cellStyle name="_적격 _집행갑지 _투찰_P-(현리-신팔)_내역서(최초)" xfId="1544"/>
    <cellStyle name="_적격 _집행갑지 _투찰_P-(현리-신팔)_설계내역서" xfId="1545"/>
    <cellStyle name="_적격 _집행갑지 _투찰_P-(현리-신팔)_설계내역서(2차)" xfId="1546"/>
    <cellStyle name="_적격 _집행갑지 _투찰_내역서(최초)" xfId="1516"/>
    <cellStyle name="_적격 _집행갑지 _투찰_부대결과" xfId="1517"/>
    <cellStyle name="_적격 _집행갑지 _투찰_부대결과_Book1" xfId="1525"/>
    <cellStyle name="_적격 _집행갑지 _투찰_부대결과_Book1_내역서(최초)" xfId="1526"/>
    <cellStyle name="_적격 _집행갑지 _투찰_부대결과_Book1_설계내역서" xfId="1527"/>
    <cellStyle name="_적격 _집행갑지 _투찰_부대결과_Book1_설계내역서(2차)" xfId="1528"/>
    <cellStyle name="_적격 _집행갑지 _투찰_부대결과_P-(현리-신팔)" xfId="1529"/>
    <cellStyle name="_적격 _집행갑지 _투찰_부대결과_P-(현리-신팔)_내역서(최초)" xfId="1530"/>
    <cellStyle name="_적격 _집행갑지 _투찰_부대결과_P-(현리-신팔)_설계내역서" xfId="1531"/>
    <cellStyle name="_적격 _집행갑지 _투찰_부대결과_P-(현리-신팔)_설계내역서(2차)" xfId="1532"/>
    <cellStyle name="_적격 _집행갑지 _투찰_부대결과_내역서(최초)" xfId="1518"/>
    <cellStyle name="_적격 _집행갑지 _투찰_부대결과_설계내역서" xfId="1519"/>
    <cellStyle name="_적격 _집행갑지 _투찰_부대결과_설계내역서(2차)" xfId="1520"/>
    <cellStyle name="_적격 _집행갑지 _투찰_부대결과_현리-신팔도로설계" xfId="1521"/>
    <cellStyle name="_적격 _집행갑지 _투찰_부대결과_현리-신팔도로설계_내역서(최초)" xfId="1522"/>
    <cellStyle name="_적격 _집행갑지 _투찰_부대결과_현리-신팔도로설계_설계내역서" xfId="1523"/>
    <cellStyle name="_적격 _집행갑지 _투찰_부대결과_현리-신팔도로설계_설계내역서(2차)" xfId="1524"/>
    <cellStyle name="_적격 _집행갑지 _투찰_설계내역서" xfId="1533"/>
    <cellStyle name="_적격 _집행갑지 _투찰_설계내역서(2차)" xfId="1534"/>
    <cellStyle name="_적격 _집행갑지 _투찰_현리-신팔도로설계" xfId="1535"/>
    <cellStyle name="_적격 _집행갑지 _투찰_현리-신팔도로설계_내역서(최초)" xfId="1536"/>
    <cellStyle name="_적격 _집행갑지 _투찰_현리-신팔도로설계_설계내역서" xfId="1537"/>
    <cellStyle name="_적격 _집행갑지 _투찰_현리-신팔도로설계_설계내역서(2차)" xfId="1538"/>
    <cellStyle name="_적격 _집행갑지 _현리-신팔도로설계" xfId="1547"/>
    <cellStyle name="_적격 _집행갑지 _현리-신팔도로설계_내역서(최초)" xfId="1548"/>
    <cellStyle name="_적격 _집행갑지 _현리-신팔도로설계_설계내역서" xfId="1549"/>
    <cellStyle name="_적격 _집행갑지 _현리-신팔도로설계_설계내역서(2차)" xfId="1550"/>
    <cellStyle name="_적격 _통영점공조및위생" xfId="1563"/>
    <cellStyle name="_적격 _투찰" xfId="1564"/>
    <cellStyle name="_적격 _투찰_Book1" xfId="1588"/>
    <cellStyle name="_적격 _투찰_Book1_내역서(최초)" xfId="1589"/>
    <cellStyle name="_적격 _투찰_Book1_설계내역서" xfId="1590"/>
    <cellStyle name="_적격 _투찰_Book1_설계내역서(2차)" xfId="1591"/>
    <cellStyle name="_적격 _투찰_P-(현리-신팔)" xfId="1592"/>
    <cellStyle name="_적격 _투찰_P-(현리-신팔)_내역서(최초)" xfId="1593"/>
    <cellStyle name="_적격 _투찰_P-(현리-신팔)_설계내역서" xfId="1594"/>
    <cellStyle name="_적격 _투찰_P-(현리-신팔)_설계내역서(2차)" xfId="1595"/>
    <cellStyle name="_적격 _투찰_내역서(최초)" xfId="1565"/>
    <cellStyle name="_적격 _투찰_부대결과" xfId="1566"/>
    <cellStyle name="_적격 _투찰_부대결과_Book1" xfId="1574"/>
    <cellStyle name="_적격 _투찰_부대결과_Book1_내역서(최초)" xfId="1575"/>
    <cellStyle name="_적격 _투찰_부대결과_Book1_설계내역서" xfId="1576"/>
    <cellStyle name="_적격 _투찰_부대결과_Book1_설계내역서(2차)" xfId="1577"/>
    <cellStyle name="_적격 _투찰_부대결과_P-(현리-신팔)" xfId="1578"/>
    <cellStyle name="_적격 _투찰_부대결과_P-(현리-신팔)_내역서(최초)" xfId="1579"/>
    <cellStyle name="_적격 _투찰_부대결과_P-(현리-신팔)_설계내역서" xfId="1580"/>
    <cellStyle name="_적격 _투찰_부대결과_P-(현리-신팔)_설계내역서(2차)" xfId="1581"/>
    <cellStyle name="_적격 _투찰_부대결과_내역서(최초)" xfId="1567"/>
    <cellStyle name="_적격 _투찰_부대결과_설계내역서" xfId="1568"/>
    <cellStyle name="_적격 _투찰_부대결과_설계내역서(2차)" xfId="1569"/>
    <cellStyle name="_적격 _투찰_부대결과_현리-신팔도로설계" xfId="1570"/>
    <cellStyle name="_적격 _투찰_부대결과_현리-신팔도로설계_내역서(최초)" xfId="1571"/>
    <cellStyle name="_적격 _투찰_부대결과_현리-신팔도로설계_설계내역서" xfId="1572"/>
    <cellStyle name="_적격 _투찰_부대결과_현리-신팔도로설계_설계내역서(2차)" xfId="1573"/>
    <cellStyle name="_적격 _투찰_설계내역서" xfId="1582"/>
    <cellStyle name="_적격 _투찰_설계내역서(2차)" xfId="1583"/>
    <cellStyle name="_적격 _투찰_현리-신팔도로설계" xfId="1584"/>
    <cellStyle name="_적격 _투찰_현리-신팔도로설계_내역서(최초)" xfId="1585"/>
    <cellStyle name="_적격 _투찰_현리-신팔도로설계_설계내역서" xfId="1586"/>
    <cellStyle name="_적격 _투찰_현리-신팔도로설계_설계내역서(2차)" xfId="1587"/>
    <cellStyle name="_적격 _현리-신팔도로설계" xfId="1596"/>
    <cellStyle name="_적격 _현리-신팔도로설계_내역서(최초)" xfId="1597"/>
    <cellStyle name="_적격 _현리-신팔도로설계_설계내역서" xfId="1598"/>
    <cellStyle name="_적격 _현리-신팔도로설계_설계내역서(2차)" xfId="1599"/>
    <cellStyle name="_적격(화산) " xfId="1612"/>
    <cellStyle name="_적격(화산) _01.집행" xfId="1613"/>
    <cellStyle name="_적격(화산) _01.집행_04.집행" xfId="1614"/>
    <cellStyle name="_적격(화산) _01.집행_04.집행_05.집행" xfId="1615"/>
    <cellStyle name="_적격(화산) _01.집행_04.집행_월간 안전관리비 사용내역 집행" xfId="1616"/>
    <cellStyle name="_적격(화산) _01.집행_05.집행" xfId="1617"/>
    <cellStyle name="_적격(화산) _01.집행_05.집행_05.집행" xfId="1618"/>
    <cellStyle name="_적격(화산) _01.집행_05.집행_월간 안전관리비 사용내역 집행" xfId="1619"/>
    <cellStyle name="_적격(화산) _02.집행" xfId="1620"/>
    <cellStyle name="_적격(화산) _02.집행_04.집행" xfId="1621"/>
    <cellStyle name="_적격(화산) _02.집행_04.집행_05.집행" xfId="1622"/>
    <cellStyle name="_적격(화산) _02.집행_04.집행_월간 안전관리비 사용내역 집행" xfId="1623"/>
    <cellStyle name="_적격(화산) _02.집행_05.집행" xfId="1624"/>
    <cellStyle name="_적격(화산) _02.집행_05.집행_05.집행" xfId="1625"/>
    <cellStyle name="_적격(화산) _02.집행_05.집행_월간 안전관리비 사용내역 집행" xfId="1626"/>
    <cellStyle name="_적격(화산) _03.집행" xfId="1627"/>
    <cellStyle name="_적격(화산) _03.집행_04.집행" xfId="1628"/>
    <cellStyle name="_적격(화산) _03.집행_04.집행_05.집행" xfId="1629"/>
    <cellStyle name="_적격(화산) _03.집행_04.집행_월간 안전관리비 사용내역 집행" xfId="1630"/>
    <cellStyle name="_적격(화산) _03.집행_05.집행" xfId="1631"/>
    <cellStyle name="_적격(화산) _03.집행_05.집행_05.집행" xfId="1632"/>
    <cellStyle name="_적격(화산) _03.집행_05.집행_월간 안전관리비 사용내역 집행" xfId="1633"/>
    <cellStyle name="_적격(화산) _04.집행" xfId="1634"/>
    <cellStyle name="_적격(화산) _04.집행_04.집행" xfId="1635"/>
    <cellStyle name="_적격(화산) _04.집행_04.집행_05.집행" xfId="1636"/>
    <cellStyle name="_적격(화산) _04.집행_04.집행_월간 안전관리비 사용내역 집행" xfId="1637"/>
    <cellStyle name="_적격(화산) _04.집행_05.집행" xfId="1638"/>
    <cellStyle name="_적격(화산) _04.집행_05.집행_05.집행" xfId="1639"/>
    <cellStyle name="_적격(화산) _04.집행_05.집행_월간 안전관리비 사용내역 집행" xfId="1640"/>
    <cellStyle name="_적격(화산) _05.집행" xfId="1641"/>
    <cellStyle name="_적격(화산) _Book1" xfId="1774"/>
    <cellStyle name="_적격(화산) _Book1_내역서(최초)" xfId="1775"/>
    <cellStyle name="_적격(화산) _Book1_설계내역서" xfId="1776"/>
    <cellStyle name="_적격(화산) _Book1_설계내역서(2차)" xfId="1777"/>
    <cellStyle name="_적격(화산) _P-(현리-신팔)" xfId="1778"/>
    <cellStyle name="_적격(화산) _P-(현리-신팔)_내역서(최초)" xfId="1779"/>
    <cellStyle name="_적격(화산) _P-(현리-신팔)_설계내역서" xfId="1780"/>
    <cellStyle name="_적격(화산) _P-(현리-신팔)_설계내역서(2차)" xfId="1781"/>
    <cellStyle name="_적격(화산) _p-하남강일1" xfId="1782"/>
    <cellStyle name="_적격(화산) _p-하남강일1_내역서(최초)" xfId="1783"/>
    <cellStyle name="_적격(화산) _p-하남강일1_설계내역서" xfId="1784"/>
    <cellStyle name="_적격(화산) _p-하남강일1_설계내역서(2차)" xfId="1785"/>
    <cellStyle name="_적격(화산) _공문" xfId="1642"/>
    <cellStyle name="_적격(화산) _공문_04.집행" xfId="1643"/>
    <cellStyle name="_적격(화산) _공문_04.집행_05.집행" xfId="1644"/>
    <cellStyle name="_적격(화산) _공문_04.집행_월간 안전관리비 사용내역 집행" xfId="1645"/>
    <cellStyle name="_적격(화산) _공문_05.집행" xfId="1646"/>
    <cellStyle name="_적격(화산) _공문_05.집행_05.집행" xfId="1647"/>
    <cellStyle name="_적격(화산) _공문_05.집행_월간 안전관리비 사용내역 집행" xfId="1648"/>
    <cellStyle name="_적격(화산) _광주평동투찰" xfId="1649"/>
    <cellStyle name="_적격(화산) _광주평동품의1" xfId="1650"/>
    <cellStyle name="_적격(화산) _내역서(최초)" xfId="1651"/>
    <cellStyle name="_적격(화산) _도급내역서(01년1월)" xfId="1652"/>
    <cellStyle name="_적격(화산) _도급내역서(최종)" xfId="1653"/>
    <cellStyle name="_적격(화산) _롯데마그넷(오산점)" xfId="1654"/>
    <cellStyle name="_적격(화산) _롯데마그넷(오산점)_통영점공조및위생" xfId="1655"/>
    <cellStyle name="_적격(화산) _마그넷오산점내역(020320)" xfId="1656"/>
    <cellStyle name="_적격(화산) _마그넷오산점내역(020320)_통영점공조및위생" xfId="1657"/>
    <cellStyle name="_적격(화산) _부대결과" xfId="1658"/>
    <cellStyle name="_적격(화산) _부대결과_Book1" xfId="1666"/>
    <cellStyle name="_적격(화산) _부대결과_Book1_내역서(최초)" xfId="1667"/>
    <cellStyle name="_적격(화산) _부대결과_Book1_설계내역서" xfId="1668"/>
    <cellStyle name="_적격(화산) _부대결과_Book1_설계내역서(2차)" xfId="1669"/>
    <cellStyle name="_적격(화산) _부대결과_P-(현리-신팔)" xfId="1670"/>
    <cellStyle name="_적격(화산) _부대결과_P-(현리-신팔)_내역서(최초)" xfId="1671"/>
    <cellStyle name="_적격(화산) _부대결과_P-(현리-신팔)_설계내역서" xfId="1672"/>
    <cellStyle name="_적격(화산) _부대결과_P-(현리-신팔)_설계내역서(2차)" xfId="1673"/>
    <cellStyle name="_적격(화산) _부대결과_내역서(최초)" xfId="1659"/>
    <cellStyle name="_적격(화산) _부대결과_설계내역서" xfId="1660"/>
    <cellStyle name="_적격(화산) _부대결과_설계내역서(2차)" xfId="1661"/>
    <cellStyle name="_적격(화산) _부대결과_현리-신팔도로설계" xfId="1662"/>
    <cellStyle name="_적격(화산) _부대결과_현리-신팔도로설계_내역서(최초)" xfId="1663"/>
    <cellStyle name="_적격(화산) _부대결과_현리-신팔도로설계_설계내역서" xfId="1664"/>
    <cellStyle name="_적격(화산) _부대결과_현리-신팔도로설계_설계내역서(2차)" xfId="1665"/>
    <cellStyle name="_적격(화산) _부대입찰특별조건및내역송부(최저가)" xfId="1674"/>
    <cellStyle name="_적격(화산) _부대입찰특별조건및내역송부(최저가)_Book1" xfId="1698"/>
    <cellStyle name="_적격(화산) _부대입찰특별조건및내역송부(최저가)_Book1_내역서(최초)" xfId="1699"/>
    <cellStyle name="_적격(화산) _부대입찰특별조건및내역송부(최저가)_Book1_설계내역서" xfId="1700"/>
    <cellStyle name="_적격(화산) _부대입찰특별조건및내역송부(최저가)_Book1_설계내역서(2차)" xfId="1701"/>
    <cellStyle name="_적격(화산) _부대입찰특별조건및내역송부(최저가)_P-(현리-신팔)" xfId="1702"/>
    <cellStyle name="_적격(화산) _부대입찰특별조건및내역송부(최저가)_P-(현리-신팔)_내역서(최초)" xfId="1703"/>
    <cellStyle name="_적격(화산) _부대입찰특별조건및내역송부(최저가)_P-(현리-신팔)_설계내역서" xfId="1704"/>
    <cellStyle name="_적격(화산) _부대입찰특별조건및내역송부(최저가)_P-(현리-신팔)_설계내역서(2차)" xfId="1705"/>
    <cellStyle name="_적격(화산) _부대입찰특별조건및내역송부(최저가)_내역서(최초)" xfId="1675"/>
    <cellStyle name="_적격(화산) _부대입찰특별조건및내역송부(최저가)_부대결과" xfId="1676"/>
    <cellStyle name="_적격(화산) _부대입찰특별조건및내역송부(최저가)_부대결과_Book1" xfId="1684"/>
    <cellStyle name="_적격(화산) _부대입찰특별조건및내역송부(최저가)_부대결과_Book1_내역서(최초)" xfId="1685"/>
    <cellStyle name="_적격(화산) _부대입찰특별조건및내역송부(최저가)_부대결과_Book1_설계내역서" xfId="1686"/>
    <cellStyle name="_적격(화산) _부대입찰특별조건및내역송부(최저가)_부대결과_Book1_설계내역서(2차)" xfId="1687"/>
    <cellStyle name="_적격(화산) _부대입찰특별조건및내역송부(최저가)_부대결과_P-(현리-신팔)" xfId="1688"/>
    <cellStyle name="_적격(화산) _부대입찰특별조건및내역송부(최저가)_부대결과_P-(현리-신팔)_내역서(최초)" xfId="1689"/>
    <cellStyle name="_적격(화산) _부대입찰특별조건및내역송부(최저가)_부대결과_P-(현리-신팔)_설계내역서" xfId="1690"/>
    <cellStyle name="_적격(화산) _부대입찰특별조건및내역송부(최저가)_부대결과_P-(현리-신팔)_설계내역서(2차)" xfId="1691"/>
    <cellStyle name="_적격(화산) _부대입찰특별조건및내역송부(최저가)_부대결과_내역서(최초)" xfId="1677"/>
    <cellStyle name="_적격(화산) _부대입찰특별조건및내역송부(최저가)_부대결과_설계내역서" xfId="1678"/>
    <cellStyle name="_적격(화산) _부대입찰특별조건및내역송부(최저가)_부대결과_설계내역서(2차)" xfId="1679"/>
    <cellStyle name="_적격(화산) _부대입찰특별조건및내역송부(최저가)_부대결과_현리-신팔도로설계" xfId="1680"/>
    <cellStyle name="_적격(화산) _부대입찰특별조건및내역송부(최저가)_부대결과_현리-신팔도로설계_내역서(최초)" xfId="1681"/>
    <cellStyle name="_적격(화산) _부대입찰특별조건및내역송부(최저가)_부대결과_현리-신팔도로설계_설계내역서" xfId="1682"/>
    <cellStyle name="_적격(화산) _부대입찰특별조건및내역송부(최저가)_부대결과_현리-신팔도로설계_설계내역서(2차)" xfId="1683"/>
    <cellStyle name="_적격(화산) _부대입찰특별조건및내역송부(최저가)_설계내역서" xfId="1692"/>
    <cellStyle name="_적격(화산) _부대입찰특별조건및내역송부(최저가)_설계내역서(2차)" xfId="1693"/>
    <cellStyle name="_적격(화산) _부대입찰특별조건및내역송부(최저가)_현리-신팔도로설계" xfId="1694"/>
    <cellStyle name="_적격(화산) _부대입찰특별조건및내역송부(최저가)_현리-신팔도로설계_내역서(최초)" xfId="1695"/>
    <cellStyle name="_적격(화산) _부대입찰특별조건및내역송부(최저가)_현리-신팔도로설계_설계내역서" xfId="1696"/>
    <cellStyle name="_적격(화산) _부대입찰특별조건및내역송부(최저가)_현리-신팔도로설계_설계내역서(2차)" xfId="1697"/>
    <cellStyle name="_적격(화산) _설계내역서" xfId="1706"/>
    <cellStyle name="_적격(화산) _설계내역서(2차)" xfId="1707"/>
    <cellStyle name="_적격(화산) _송학하수품의(설계넣고)" xfId="1708"/>
    <cellStyle name="_적격(화산) _시행계획보고(중앙선6공구)" xfId="1709"/>
    <cellStyle name="_적격(화산) _월간 안전관리비 사용내역 집행" xfId="1710"/>
    <cellStyle name="_적격(화산) _월곳집행(본사)" xfId="1711"/>
    <cellStyle name="_적격(화산) _월곳집행(본사)_공내역서(소방)" xfId="1712"/>
    <cellStyle name="_적격(화산) _월곳집행(본사)_공내역서(소방)_롯데마그넷(오산점)" xfId="1713"/>
    <cellStyle name="_적격(화산) _월곳집행(본사)_공내역서(소방)_롯데마그넷(오산점)_통영점공조및위생" xfId="1714"/>
    <cellStyle name="_적격(화산) _월곳집행(본사)_공내역서(소방)_마그넷오산점내역(020320)" xfId="1715"/>
    <cellStyle name="_적격(화산) _월곳집행(본사)_공내역서(소방)_마그넷오산점내역(020320)_통영점공조및위생" xfId="1716"/>
    <cellStyle name="_적격(화산) _월곳집행(본사)_공내역서(소방)_정-의왕가스경보설비공사(기안)" xfId="1717"/>
    <cellStyle name="_적격(화산) _월곳집행(본사)_공내역서(소방)_정-의왕가스경보설비공사(기안)_통영점공조및위생" xfId="1718"/>
    <cellStyle name="_적격(화산) _월곳집행(본사)_공내역서(소방)_통영점공조및위생" xfId="1719"/>
    <cellStyle name="_적격(화산) _월곳집행(본사)_공내역서(소방final)" xfId="1720"/>
    <cellStyle name="_적격(화산) _월곳집행(본사)_공내역서(소방final)_롯데마그넷(오산점)" xfId="1721"/>
    <cellStyle name="_적격(화산) _월곳집행(본사)_공내역서(소방final)_롯데마그넷(오산점)_통영점공조및위생" xfId="1722"/>
    <cellStyle name="_적격(화산) _월곳집행(본사)_공내역서(소방final)_마그넷오산점내역(020320)" xfId="1723"/>
    <cellStyle name="_적격(화산) _월곳집행(본사)_공내역서(소방final)_마그넷오산점내역(020320)_통영점공조및위생" xfId="1724"/>
    <cellStyle name="_적격(화산) _월곳집행(본사)_공내역서(소방final)_정-의왕가스경보설비공사(기안)" xfId="1725"/>
    <cellStyle name="_적격(화산) _월곳집행(본사)_공내역서(소방final)_정-의왕가스경보설비공사(기안)_통영점공조및위생" xfId="1726"/>
    <cellStyle name="_적격(화산) _월곳집행(본사)_공내역서(소방final)_통영점공조및위생" xfId="1727"/>
    <cellStyle name="_적격(화산) _월곳집행(본사)_롯데마그넷(오산점)" xfId="1728"/>
    <cellStyle name="_적격(화산) _월곳집행(본사)_롯데마그넷(오산점)_통영점공조및위생" xfId="1729"/>
    <cellStyle name="_적격(화산) _월곳집행(본사)_마그넷오산점내역(020320)" xfId="1730"/>
    <cellStyle name="_적격(화산) _월곳집행(본사)_마그넷오산점내역(020320)_통영점공조및위생" xfId="1731"/>
    <cellStyle name="_적격(화산) _월곳집행(본사)_정-의왕가스경보설비공사(기안)" xfId="1732"/>
    <cellStyle name="_적격(화산) _월곳집행(본사)_정-의왕가스경보설비공사(기안)_통영점공조및위생" xfId="1733"/>
    <cellStyle name="_적격(화산) _월곳집행(본사)_통영점공조및위생" xfId="1734"/>
    <cellStyle name="_적격(화산) _정-의왕가스경보설비공사(기안)" xfId="1735"/>
    <cellStyle name="_적격(화산) _정-의왕가스경보설비공사(기안)_통영점공조및위생" xfId="1736"/>
    <cellStyle name="_적격(화산) _통영점공조및위생" xfId="1737"/>
    <cellStyle name="_적격(화산) _투찰" xfId="1738"/>
    <cellStyle name="_적격(화산) _투찰_Book1" xfId="1762"/>
    <cellStyle name="_적격(화산) _투찰_Book1_내역서(최초)" xfId="1763"/>
    <cellStyle name="_적격(화산) _투찰_Book1_설계내역서" xfId="1764"/>
    <cellStyle name="_적격(화산) _투찰_Book1_설계내역서(2차)" xfId="1765"/>
    <cellStyle name="_적격(화산) _투찰_P-(현리-신팔)" xfId="1766"/>
    <cellStyle name="_적격(화산) _투찰_P-(현리-신팔)_내역서(최초)" xfId="1767"/>
    <cellStyle name="_적격(화산) _투찰_P-(현리-신팔)_설계내역서" xfId="1768"/>
    <cellStyle name="_적격(화산) _투찰_P-(현리-신팔)_설계내역서(2차)" xfId="1769"/>
    <cellStyle name="_적격(화산) _투찰_내역서(최초)" xfId="1739"/>
    <cellStyle name="_적격(화산) _투찰_부대결과" xfId="1740"/>
    <cellStyle name="_적격(화산) _투찰_부대결과_Book1" xfId="1748"/>
    <cellStyle name="_적격(화산) _투찰_부대결과_Book1_내역서(최초)" xfId="1749"/>
    <cellStyle name="_적격(화산) _투찰_부대결과_Book1_설계내역서" xfId="1750"/>
    <cellStyle name="_적격(화산) _투찰_부대결과_Book1_설계내역서(2차)" xfId="1751"/>
    <cellStyle name="_적격(화산) _투찰_부대결과_P-(현리-신팔)" xfId="1752"/>
    <cellStyle name="_적격(화산) _투찰_부대결과_P-(현리-신팔)_내역서(최초)" xfId="1753"/>
    <cellStyle name="_적격(화산) _투찰_부대결과_P-(현리-신팔)_설계내역서" xfId="1754"/>
    <cellStyle name="_적격(화산) _투찰_부대결과_P-(현리-신팔)_설계내역서(2차)" xfId="1755"/>
    <cellStyle name="_적격(화산) _투찰_부대결과_내역서(최초)" xfId="1741"/>
    <cellStyle name="_적격(화산) _투찰_부대결과_설계내역서" xfId="1742"/>
    <cellStyle name="_적격(화산) _투찰_부대결과_설계내역서(2차)" xfId="1743"/>
    <cellStyle name="_적격(화산) _투찰_부대결과_현리-신팔도로설계" xfId="1744"/>
    <cellStyle name="_적격(화산) _투찰_부대결과_현리-신팔도로설계_내역서(최초)" xfId="1745"/>
    <cellStyle name="_적격(화산) _투찰_부대결과_현리-신팔도로설계_설계내역서" xfId="1746"/>
    <cellStyle name="_적격(화산) _투찰_부대결과_현리-신팔도로설계_설계내역서(2차)" xfId="1747"/>
    <cellStyle name="_적격(화산) _투찰_설계내역서" xfId="1756"/>
    <cellStyle name="_적격(화산) _투찰_설계내역서(2차)" xfId="1757"/>
    <cellStyle name="_적격(화산) _투찰_현리-신팔도로설계" xfId="1758"/>
    <cellStyle name="_적격(화산) _투찰_현리-신팔도로설계_내역서(최초)" xfId="1759"/>
    <cellStyle name="_적격(화산) _투찰_현리-신팔도로설계_설계내역서" xfId="1760"/>
    <cellStyle name="_적격(화산) _투찰_현리-신팔도로설계_설계내역서(2차)" xfId="1761"/>
    <cellStyle name="_적격(화산) _현리-신팔도로설계" xfId="1770"/>
    <cellStyle name="_적격(화산) _현리-신팔도로설계_내역서(최초)" xfId="1771"/>
    <cellStyle name="_적격(화산) _현리-신팔도로설계_설계내역서" xfId="1772"/>
    <cellStyle name="_적격(화산) _현리-신팔도로설계_설계내역서(2차)" xfId="1773"/>
    <cellStyle name="_전력간선" xfId="1786"/>
    <cellStyle name="_전주시관내(이서~용정)건설공사(신화)" xfId="1787"/>
    <cellStyle name="_정산세부내역(건설사정)" xfId="1788"/>
    <cellStyle name="_제목" xfId="1789"/>
    <cellStyle name="_제목_내역서" xfId="1790"/>
    <cellStyle name="_제주화력내연설비 교체건설공사1119" xfId="1791"/>
    <cellStyle name="_제출용병천하수(지역관로1)" xfId="1792"/>
    <cellStyle name="_제출용병천하수(지역관로1)_광주평동투찰" xfId="1793"/>
    <cellStyle name="_제출용병천하수(지역관로1)_광주평동품의1" xfId="1794"/>
    <cellStyle name="_제출용병천하수(지역관로1)_송학하수품의(설계넣고)" xfId="1795"/>
    <cellStyle name="_조경" xfId="1796"/>
    <cellStyle name="_중림내역표지" xfId="1797"/>
    <cellStyle name="_지정과제1분기실적(확정990408)" xfId="1798"/>
    <cellStyle name="_지정과제1분기실적(확정990408)_1" xfId="1799"/>
    <cellStyle name="_지정과제2차심의list" xfId="1810"/>
    <cellStyle name="_지정과제2차심의list_1" xfId="1811"/>
    <cellStyle name="_지정과제2차심의list_2" xfId="1812"/>
    <cellStyle name="_지정과제2차심의결과" xfId="1800"/>
    <cellStyle name="_지정과제2차심의결과(금액조정후최종)" xfId="1801"/>
    <cellStyle name="_지정과제2차심의결과(금액조정후최종)_1" xfId="1802"/>
    <cellStyle name="_지정과제2차심의결과(금액조정후최종)_1_경영개선실적보고(전주공장)" xfId="1803"/>
    <cellStyle name="_지정과제2차심의결과(금액조정후최종)_1_별첨1_2" xfId="1804"/>
    <cellStyle name="_지정과제2차심의결과(금액조정후최종)_1_제안과제집계표(공장전체)" xfId="1805"/>
    <cellStyle name="_지정과제2차심의결과(금액조정후최종)_경영개선실적보고(전주공장)" xfId="1806"/>
    <cellStyle name="_지정과제2차심의결과(금액조정후최종)_별첨1_2" xfId="1807"/>
    <cellStyle name="_지정과제2차심의결과(금액조정후최종)_제안과제집계표(공장전체)" xfId="1808"/>
    <cellStyle name="_지정과제2차심의결과_1" xfId="1809"/>
    <cellStyle name="_집계" xfId="1813"/>
    <cellStyle name="_집중관리(981231)" xfId="1814"/>
    <cellStyle name="_집중관리(981231)_1" xfId="1815"/>
    <cellStyle name="_집중관리(지정과제및 양식)" xfId="1816"/>
    <cellStyle name="_집중관리(지정과제및 양식)_1" xfId="1817"/>
    <cellStyle name="_집행갑지 " xfId="1818"/>
    <cellStyle name="_집행갑지 _Book1" xfId="1910"/>
    <cellStyle name="_집행갑지 _Book1_내역서(최초)" xfId="1911"/>
    <cellStyle name="_집행갑지 _Book1_설계내역서" xfId="1912"/>
    <cellStyle name="_집행갑지 _Book1_설계내역서(2차)" xfId="1913"/>
    <cellStyle name="_집행갑지 _P-(현리-신팔)" xfId="1914"/>
    <cellStyle name="_집행갑지 _P-(현리-신팔)_내역서(최초)" xfId="1915"/>
    <cellStyle name="_집행갑지 _P-(현리-신팔)_설계내역서" xfId="1916"/>
    <cellStyle name="_집행갑지 _P-(현리-신팔)_설계내역서(2차)" xfId="1917"/>
    <cellStyle name="_집행갑지 _p-하남강일1" xfId="1918"/>
    <cellStyle name="_집행갑지 _p-하남강일1_내역서(최초)" xfId="1919"/>
    <cellStyle name="_집행갑지 _p-하남강일1_설계내역서" xfId="1920"/>
    <cellStyle name="_집행갑지 _p-하남강일1_설계내역서(2차)" xfId="1921"/>
    <cellStyle name="_집행갑지 _광주평동투찰" xfId="1819"/>
    <cellStyle name="_집행갑지 _광주평동품의1" xfId="1820"/>
    <cellStyle name="_집행갑지 _내역서(최초)" xfId="1821"/>
    <cellStyle name="_집행갑지 _부대결과" xfId="1822"/>
    <cellStyle name="_집행갑지 _부대결과_Book1" xfId="1830"/>
    <cellStyle name="_집행갑지 _부대결과_Book1_내역서(최초)" xfId="1831"/>
    <cellStyle name="_집행갑지 _부대결과_Book1_설계내역서" xfId="1832"/>
    <cellStyle name="_집행갑지 _부대결과_Book1_설계내역서(2차)" xfId="1833"/>
    <cellStyle name="_집행갑지 _부대결과_P-(현리-신팔)" xfId="1834"/>
    <cellStyle name="_집행갑지 _부대결과_P-(현리-신팔)_내역서(최초)" xfId="1835"/>
    <cellStyle name="_집행갑지 _부대결과_P-(현리-신팔)_설계내역서" xfId="1836"/>
    <cellStyle name="_집행갑지 _부대결과_P-(현리-신팔)_설계내역서(2차)" xfId="1837"/>
    <cellStyle name="_집행갑지 _부대결과_내역서(최초)" xfId="1823"/>
    <cellStyle name="_집행갑지 _부대결과_설계내역서" xfId="1824"/>
    <cellStyle name="_집행갑지 _부대결과_설계내역서(2차)" xfId="1825"/>
    <cellStyle name="_집행갑지 _부대결과_현리-신팔도로설계" xfId="1826"/>
    <cellStyle name="_집행갑지 _부대결과_현리-신팔도로설계_내역서(최초)" xfId="1827"/>
    <cellStyle name="_집행갑지 _부대결과_현리-신팔도로설계_설계내역서" xfId="1828"/>
    <cellStyle name="_집행갑지 _부대결과_현리-신팔도로설계_설계내역서(2차)" xfId="1829"/>
    <cellStyle name="_집행갑지 _부대입찰특별조건및내역송부(최저가)" xfId="1838"/>
    <cellStyle name="_집행갑지 _부대입찰특별조건및내역송부(최저가)_Book1" xfId="1862"/>
    <cellStyle name="_집행갑지 _부대입찰특별조건및내역송부(최저가)_Book1_내역서(최초)" xfId="1863"/>
    <cellStyle name="_집행갑지 _부대입찰특별조건및내역송부(최저가)_Book1_설계내역서" xfId="1864"/>
    <cellStyle name="_집행갑지 _부대입찰특별조건및내역송부(최저가)_Book1_설계내역서(2차)" xfId="1865"/>
    <cellStyle name="_집행갑지 _부대입찰특별조건및내역송부(최저가)_P-(현리-신팔)" xfId="1866"/>
    <cellStyle name="_집행갑지 _부대입찰특별조건및내역송부(최저가)_P-(현리-신팔)_내역서(최초)" xfId="1867"/>
    <cellStyle name="_집행갑지 _부대입찰특별조건및내역송부(최저가)_P-(현리-신팔)_설계내역서" xfId="1868"/>
    <cellStyle name="_집행갑지 _부대입찰특별조건및내역송부(최저가)_P-(현리-신팔)_설계내역서(2차)" xfId="1869"/>
    <cellStyle name="_집행갑지 _부대입찰특별조건및내역송부(최저가)_내역서(최초)" xfId="1839"/>
    <cellStyle name="_집행갑지 _부대입찰특별조건및내역송부(최저가)_부대결과" xfId="1840"/>
    <cellStyle name="_집행갑지 _부대입찰특별조건및내역송부(최저가)_부대결과_Book1" xfId="1848"/>
    <cellStyle name="_집행갑지 _부대입찰특별조건및내역송부(최저가)_부대결과_Book1_내역서(최초)" xfId="1849"/>
    <cellStyle name="_집행갑지 _부대입찰특별조건및내역송부(최저가)_부대결과_Book1_설계내역서" xfId="1850"/>
    <cellStyle name="_집행갑지 _부대입찰특별조건및내역송부(최저가)_부대결과_Book1_설계내역서(2차)" xfId="1851"/>
    <cellStyle name="_집행갑지 _부대입찰특별조건및내역송부(최저가)_부대결과_P-(현리-신팔)" xfId="1852"/>
    <cellStyle name="_집행갑지 _부대입찰특별조건및내역송부(최저가)_부대결과_P-(현리-신팔)_내역서(최초)" xfId="1853"/>
    <cellStyle name="_집행갑지 _부대입찰특별조건및내역송부(최저가)_부대결과_P-(현리-신팔)_설계내역서" xfId="1854"/>
    <cellStyle name="_집행갑지 _부대입찰특별조건및내역송부(최저가)_부대결과_P-(현리-신팔)_설계내역서(2차)" xfId="1855"/>
    <cellStyle name="_집행갑지 _부대입찰특별조건및내역송부(최저가)_부대결과_내역서(최초)" xfId="1841"/>
    <cellStyle name="_집행갑지 _부대입찰특별조건및내역송부(최저가)_부대결과_설계내역서" xfId="1842"/>
    <cellStyle name="_집행갑지 _부대입찰특별조건및내역송부(최저가)_부대결과_설계내역서(2차)" xfId="1843"/>
    <cellStyle name="_집행갑지 _부대입찰특별조건및내역송부(최저가)_부대결과_현리-신팔도로설계" xfId="1844"/>
    <cellStyle name="_집행갑지 _부대입찰특별조건및내역송부(최저가)_부대결과_현리-신팔도로설계_내역서(최초)" xfId="1845"/>
    <cellStyle name="_집행갑지 _부대입찰특별조건및내역송부(최저가)_부대결과_현리-신팔도로설계_설계내역서" xfId="1846"/>
    <cellStyle name="_집행갑지 _부대입찰특별조건및내역송부(최저가)_부대결과_현리-신팔도로설계_설계내역서(2차)" xfId="1847"/>
    <cellStyle name="_집행갑지 _부대입찰특별조건및내역송부(최저가)_설계내역서" xfId="1856"/>
    <cellStyle name="_집행갑지 _부대입찰특별조건및내역송부(최저가)_설계내역서(2차)" xfId="1857"/>
    <cellStyle name="_집행갑지 _부대입찰특별조건및내역송부(최저가)_현리-신팔도로설계" xfId="1858"/>
    <cellStyle name="_집행갑지 _부대입찰특별조건및내역송부(최저가)_현리-신팔도로설계_내역서(최초)" xfId="1859"/>
    <cellStyle name="_집행갑지 _부대입찰특별조건및내역송부(최저가)_현리-신팔도로설계_설계내역서" xfId="1860"/>
    <cellStyle name="_집행갑지 _부대입찰특별조건및내역송부(최저가)_현리-신팔도로설계_설계내역서(2차)" xfId="1861"/>
    <cellStyle name="_집행갑지 _설계내역서" xfId="1870"/>
    <cellStyle name="_집행갑지 _설계내역서(2차)" xfId="1871"/>
    <cellStyle name="_집행갑지 _송학하수품의(설계넣고)" xfId="1872"/>
    <cellStyle name="_집행갑지 _시행계획보고(중앙선6공구)" xfId="1873"/>
    <cellStyle name="_집행갑지 _투찰" xfId="1874"/>
    <cellStyle name="_집행갑지 _투찰_Book1" xfId="1898"/>
    <cellStyle name="_집행갑지 _투찰_Book1_내역서(최초)" xfId="1899"/>
    <cellStyle name="_집행갑지 _투찰_Book1_설계내역서" xfId="1900"/>
    <cellStyle name="_집행갑지 _투찰_Book1_설계내역서(2차)" xfId="1901"/>
    <cellStyle name="_집행갑지 _투찰_P-(현리-신팔)" xfId="1902"/>
    <cellStyle name="_집행갑지 _투찰_P-(현리-신팔)_내역서(최초)" xfId="1903"/>
    <cellStyle name="_집행갑지 _투찰_P-(현리-신팔)_설계내역서" xfId="1904"/>
    <cellStyle name="_집행갑지 _투찰_P-(현리-신팔)_설계내역서(2차)" xfId="1905"/>
    <cellStyle name="_집행갑지 _투찰_내역서(최초)" xfId="1875"/>
    <cellStyle name="_집행갑지 _투찰_부대결과" xfId="1876"/>
    <cellStyle name="_집행갑지 _투찰_부대결과_Book1" xfId="1884"/>
    <cellStyle name="_집행갑지 _투찰_부대결과_Book1_내역서(최초)" xfId="1885"/>
    <cellStyle name="_집행갑지 _투찰_부대결과_Book1_설계내역서" xfId="1886"/>
    <cellStyle name="_집행갑지 _투찰_부대결과_Book1_설계내역서(2차)" xfId="1887"/>
    <cellStyle name="_집행갑지 _투찰_부대결과_P-(현리-신팔)" xfId="1888"/>
    <cellStyle name="_집행갑지 _투찰_부대결과_P-(현리-신팔)_내역서(최초)" xfId="1889"/>
    <cellStyle name="_집행갑지 _투찰_부대결과_P-(현리-신팔)_설계내역서" xfId="1890"/>
    <cellStyle name="_집행갑지 _투찰_부대결과_P-(현리-신팔)_설계내역서(2차)" xfId="1891"/>
    <cellStyle name="_집행갑지 _투찰_부대결과_내역서(최초)" xfId="1877"/>
    <cellStyle name="_집행갑지 _투찰_부대결과_설계내역서" xfId="1878"/>
    <cellStyle name="_집행갑지 _투찰_부대결과_설계내역서(2차)" xfId="1879"/>
    <cellStyle name="_집행갑지 _투찰_부대결과_현리-신팔도로설계" xfId="1880"/>
    <cellStyle name="_집행갑지 _투찰_부대결과_현리-신팔도로설계_내역서(최초)" xfId="1881"/>
    <cellStyle name="_집행갑지 _투찰_부대결과_현리-신팔도로설계_설계내역서" xfId="1882"/>
    <cellStyle name="_집행갑지 _투찰_부대결과_현리-신팔도로설계_설계내역서(2차)" xfId="1883"/>
    <cellStyle name="_집행갑지 _투찰_설계내역서" xfId="1892"/>
    <cellStyle name="_집행갑지 _투찰_설계내역서(2차)" xfId="1893"/>
    <cellStyle name="_집행갑지 _투찰_현리-신팔도로설계" xfId="1894"/>
    <cellStyle name="_집행갑지 _투찰_현리-신팔도로설계_내역서(최초)" xfId="1895"/>
    <cellStyle name="_집행갑지 _투찰_현리-신팔도로설계_설계내역서" xfId="1896"/>
    <cellStyle name="_집행갑지 _투찰_현리-신팔도로설계_설계내역서(2차)" xfId="1897"/>
    <cellStyle name="_집행갑지 _현리-신팔도로설계" xfId="1906"/>
    <cellStyle name="_집행갑지 _현리-신팔도로설계_내역서(최초)" xfId="1907"/>
    <cellStyle name="_집행갑지 _현리-신팔도로설계_설계내역서" xfId="1908"/>
    <cellStyle name="_집행갑지 _현리-신팔도로설계_설계내역서(2차)" xfId="1909"/>
    <cellStyle name="_천사의도시3오피스텔-결재" xfId="1922"/>
    <cellStyle name="_천사의도시3오피스텔-결재_휴게소-결재" xfId="1923"/>
    <cellStyle name="_천안 고객 PLAZA 내장공사" xfId="1924"/>
    <cellStyle name="_철도청통합사령실(대명)" xfId="1925"/>
    <cellStyle name="_축령산야영수련장조성및기타공사(동일)" xfId="1926"/>
    <cellStyle name="_충주공용버스터미널" xfId="1927"/>
    <cellStyle name="_토목공내역서" xfId="1928"/>
    <cellStyle name="_투찰" xfId="1929"/>
    <cellStyle name="_투찰_Book1" xfId="1953"/>
    <cellStyle name="_투찰_Book1_내역서(최초)" xfId="1954"/>
    <cellStyle name="_투찰_Book1_설계내역서" xfId="1955"/>
    <cellStyle name="_투찰_Book1_설계내역서(2차)" xfId="1956"/>
    <cellStyle name="_투찰_P-(현리-신팔)" xfId="1957"/>
    <cellStyle name="_투찰_P-(현리-신팔)_내역서(최초)" xfId="1958"/>
    <cellStyle name="_투찰_P-(현리-신팔)_설계내역서" xfId="1959"/>
    <cellStyle name="_투찰_P-(현리-신팔)_설계내역서(2차)" xfId="1960"/>
    <cellStyle name="_투찰_내역서(최초)" xfId="1930"/>
    <cellStyle name="_투찰_부대결과" xfId="1931"/>
    <cellStyle name="_투찰_부대결과_Book1" xfId="1939"/>
    <cellStyle name="_투찰_부대결과_Book1_내역서(최초)" xfId="1940"/>
    <cellStyle name="_투찰_부대결과_Book1_설계내역서" xfId="1941"/>
    <cellStyle name="_투찰_부대결과_Book1_설계내역서(2차)" xfId="1942"/>
    <cellStyle name="_투찰_부대결과_P-(현리-신팔)" xfId="1943"/>
    <cellStyle name="_투찰_부대결과_P-(현리-신팔)_내역서(최초)" xfId="1944"/>
    <cellStyle name="_투찰_부대결과_P-(현리-신팔)_설계내역서" xfId="1945"/>
    <cellStyle name="_투찰_부대결과_P-(현리-신팔)_설계내역서(2차)" xfId="1946"/>
    <cellStyle name="_투찰_부대결과_내역서(최초)" xfId="1932"/>
    <cellStyle name="_투찰_부대결과_설계내역서" xfId="1933"/>
    <cellStyle name="_투찰_부대결과_설계내역서(2차)" xfId="1934"/>
    <cellStyle name="_투찰_부대결과_현리-신팔도로설계" xfId="1935"/>
    <cellStyle name="_투찰_부대결과_현리-신팔도로설계_내역서(최초)" xfId="1936"/>
    <cellStyle name="_투찰_부대결과_현리-신팔도로설계_설계내역서" xfId="1937"/>
    <cellStyle name="_투찰_부대결과_현리-신팔도로설계_설계내역서(2차)" xfId="1938"/>
    <cellStyle name="_투찰_설계내역서" xfId="1947"/>
    <cellStyle name="_투찰_설계내역서(2차)" xfId="1948"/>
    <cellStyle name="_투찰_현리-신팔도로설계" xfId="1949"/>
    <cellStyle name="_투찰_현리-신팔도로설계_내역서(최초)" xfId="1950"/>
    <cellStyle name="_투찰_현리-신팔도로설계_설계내역서" xfId="1951"/>
    <cellStyle name="_투찰_현리-신팔도로설계_설계내역서(2차)" xfId="1952"/>
    <cellStyle name="_특수조건2(울산화봉)" xfId="1961"/>
    <cellStyle name="_특수조건2(울산화봉)_0)울산신정동(기계)하도급발주공문" xfId="1962"/>
    <cellStyle name="_특수조건2(울산화봉)_1)울산화봉3(기계설비)현장설명서" xfId="1963"/>
    <cellStyle name="_특수조건2(울산화봉)_2)울산화봉3(기계전체)내역대비표" xfId="1964"/>
    <cellStyle name="_특수조건2(울산화봉)_울산신정동(기계)하도급발주공문" xfId="1965"/>
    <cellStyle name="_특수조건2(울산화봉)_울산신정동주상복합(기계)가실행내역(07.05.30)" xfId="1966"/>
    <cellStyle name="_특수조건2(울산화봉,기계)" xfId="1967"/>
    <cellStyle name="_특수조건2(울산화봉,기계)_0)울산신정동(기계)하도급발주공문" xfId="1968"/>
    <cellStyle name="_특수조건2(울산화봉,기계)_1)울산화봉3(기계설비)현장설명서" xfId="1969"/>
    <cellStyle name="_특수조건2(울산화봉,기계)_2)울산화봉3(기계전체)내역대비표" xfId="1970"/>
    <cellStyle name="_특수조건2(울산화봉,기계)_울산신정동(기계)하도급발주공문" xfId="1971"/>
    <cellStyle name="_특수조건2(울산화봉,기계)_울산신정동주상복합(기계)가실행내역(07.05.30)" xfId="1972"/>
    <cellStyle name="_포항교도소(대동)" xfId="1973"/>
    <cellStyle name="_포항교도소(원본)" xfId="1974"/>
    <cellStyle name="_포항점1공구변경내역서" xfId="1975"/>
    <cellStyle name="_품셈" xfId="1976"/>
    <cellStyle name="_품셈_CC-02 본관기초굴착 예상" xfId="1980"/>
    <cellStyle name="_품셈_CC-02 본관기초굴착 예상_당진78-연돌-개략공사비" xfId="1981"/>
    <cellStyle name="_품셈_당진78-연돌-개략공사비" xfId="1977"/>
    <cellStyle name="_품셈_본관기초굴착 예상도급" xfId="1978"/>
    <cellStyle name="_품셈_본관기초굴착 예상도급_당진78-연돌-개략공사비" xfId="1979"/>
    <cellStyle name="_풍산기성갑지(1)" xfId="1982"/>
    <cellStyle name="_하나로정보센터 견적(각층별 최종)" xfId="1983"/>
    <cellStyle name="_하도급분류- 대전노은2-1" xfId="1984"/>
    <cellStyle name="_하도급분류- 대전노은2-1_하도급분류- 대전노은2-1" xfId="1985"/>
    <cellStyle name="_하도급분류- 대전노은2-1_하도급분류- 대전노은2-1_용인동백공사비분석" xfId="1986"/>
    <cellStyle name="_하도급양식" xfId="1987"/>
    <cellStyle name="_한전연구견적" xfId="1988"/>
    <cellStyle name="_현리-신팔도로설계" xfId="1989"/>
    <cellStyle name="_현리-신팔도로설계_내역서(최초)" xfId="1990"/>
    <cellStyle name="_현리-신팔도로설계_설계내역서" xfId="1991"/>
    <cellStyle name="_현리-신팔도로설계_설계내역서(2차)" xfId="1992"/>
    <cellStyle name="_현장관리비(53탄약대대)" xfId="1993"/>
    <cellStyle name="_호남선두계역외2개소연결통로" xfId="1994"/>
    <cellStyle name="_호남선전철화송정리역사111" xfId="1995"/>
    <cellStyle name="_호텔약전전기공사(1공구)-발의" xfId="1996"/>
    <cellStyle name="_홍제초등학교(강산)" xfId="1997"/>
    <cellStyle name="_홍천농협설계변경" xfId="1998"/>
    <cellStyle name="_홍천중(강임계약내역)" xfId="1999"/>
    <cellStyle name="_화성점공조제연닥트(견적실행)" xfId="2000"/>
    <cellStyle name="_화성태안아파트" xfId="2001"/>
    <cellStyle name="_휴게소-결재" xfId="2002"/>
    <cellStyle name="¡" xfId="2038"/>
    <cellStyle name="¡ " xfId="2039"/>
    <cellStyle name="¡_20030218144011020-E1C865BF" xfId="2040"/>
    <cellStyle name="¡_20030218144011020-E1C865BF_CC-02 본관기초굴착 예상" xfId="2044"/>
    <cellStyle name="¡_20030218144011020-E1C865BF_CC-02 본관기초굴착 예상_당진78-연돌-개략공사비" xfId="2045"/>
    <cellStyle name="¡_20030218144011020-E1C865BF_당진78-연돌-개략공사비" xfId="2041"/>
    <cellStyle name="¡_20030218144011020-E1C865BF_본관기초굴착 예상도급" xfId="2042"/>
    <cellStyle name="¡_20030218144011020-E1C865BF_본관기초굴착 예상도급_당진78-연돌-개략공사비" xfId="2043"/>
    <cellStyle name="¡_CC-02 본관기초굴착 예상" xfId="2049"/>
    <cellStyle name="¡_CC-02 본관기초굴착 예상_당진78-연돌-개략공사비" xfId="2050"/>
    <cellStyle name="¡_당진78-연돌-개략공사비" xfId="2046"/>
    <cellStyle name="¡_본관기초굴착 예상도급" xfId="2047"/>
    <cellStyle name="¡_본관기초굴착 예상도급_당진78-연돌-개략공사비" xfId="2048"/>
    <cellStyle name="¡§i" xfId="2051"/>
    <cellStyle name="¡ër" xfId="2052"/>
    <cellStyle name="¨" xfId="2053"/>
    <cellStyle name="¨i" xfId="2054"/>
    <cellStyle name="¨ïo" xfId="2055"/>
    <cellStyle name="’E‰Y [0.00]_laroux" xfId="2056"/>
    <cellStyle name="’E‰Y_laroux" xfId="2057"/>
    <cellStyle name="¢®¡" xfId="2063"/>
    <cellStyle name="¢®e" xfId="2064"/>
    <cellStyle name="¤@?e_TEST-1 " xfId="2065"/>
    <cellStyle name="\MNPREF32.DLL&amp;" xfId="2067"/>
    <cellStyle name="+,-,0" xfId="2058"/>
    <cellStyle name="△ []" xfId="2059"/>
    <cellStyle name="△ [0]" xfId="2060"/>
    <cellStyle name="△백분율" xfId="2061"/>
    <cellStyle name="△콤마" xfId="2062"/>
    <cellStyle name="©öe" xfId="2066"/>
    <cellStyle name="" xfId="1"/>
    <cellStyle name="æØè [0.00]_Region Orders (2)" xfId="5412"/>
    <cellStyle name="æØè_Region Orders (2)" xfId="5413"/>
    <cellStyle name="ÊÝ [0.00]_Region Orders (2)" xfId="5575"/>
    <cellStyle name="ÊÝ_Region Orders (2)" xfId="5576"/>
    <cellStyle name="W_Pacific Region P&amp;L" xfId="5723"/>
    <cellStyle name="0" xfId="2068"/>
    <cellStyle name="0%" xfId="2069"/>
    <cellStyle name="0.0" xfId="2070"/>
    <cellStyle name="0.0%" xfId="2071"/>
    <cellStyle name="0.00" xfId="2072"/>
    <cellStyle name="0.00%" xfId="2073"/>
    <cellStyle name="0.000%" xfId="2074"/>
    <cellStyle name="0.0000%" xfId="2075"/>
    <cellStyle name="0_구포모델하우스 신축공사0526(PSJ)" xfId="2076"/>
    <cellStyle name="0_양산,수영(PSJ)" xfId="2077"/>
    <cellStyle name="00" xfId="2078"/>
    <cellStyle name="000" xfId="2079"/>
    <cellStyle name="1" xfId="2080"/>
    <cellStyle name="1 2" xfId="2081"/>
    <cellStyle name="1 3" xfId="2082"/>
    <cellStyle name="1_20030305058-01_천안불당중 (공내역서)" xfId="2083"/>
    <cellStyle name="1_345kv신안산변전토건공사(해동완료)" xfId="2084"/>
    <cellStyle name="1_book1" xfId="2562"/>
    <cellStyle name="1_Book2" xfId="2563"/>
    <cellStyle name="1_Book3" xfId="2564"/>
    <cellStyle name="1_Book3_1" xfId="2565"/>
    <cellStyle name="1_Book4" xfId="2566"/>
    <cellStyle name="1_laroux" xfId="2567"/>
    <cellStyle name="1_laroux_ATC-YOON1" xfId="2570"/>
    <cellStyle name="1_laroux_ATC-YOON1_구포모델하우스 신축공사0526(PSJ)" xfId="2571"/>
    <cellStyle name="1_laroux_ATC-YOON1_양산,수영(PSJ)" xfId="2572"/>
    <cellStyle name="1_laroux_구포모델하우스 신축공사0526(PSJ)" xfId="2568"/>
    <cellStyle name="1_laroux_양산,수영(PSJ)" xfId="2569"/>
    <cellStyle name="1_total" xfId="2573"/>
    <cellStyle name="1_total_10.24종합" xfId="2574"/>
    <cellStyle name="1_total_10.24종합_단위수량" xfId="2575"/>
    <cellStyle name="1_total_10.24종합_단위수량1" xfId="2576"/>
    <cellStyle name="1_total_10.24종합_단위수량산출" xfId="2577"/>
    <cellStyle name="1_total_10.24종합_도곡단위수량" xfId="2578"/>
    <cellStyle name="1_total_10.24종합_수량산출서-11.25" xfId="2579"/>
    <cellStyle name="1_total_10.24종합_수량산출서-11.25_단위수량" xfId="2580"/>
    <cellStyle name="1_total_10.24종합_수량산출서-11.25_단위수량1" xfId="2581"/>
    <cellStyle name="1_total_10.24종합_수량산출서-11.25_단위수량산출" xfId="2582"/>
    <cellStyle name="1_total_10.24종합_수량산출서-11.25_도곡단위수량" xfId="2583"/>
    <cellStyle name="1_total_10.24종합_수량산출서-11.25_철거단위수량" xfId="2584"/>
    <cellStyle name="1_total_10.24종합_수량산출서-11.25_한수단위수량" xfId="2585"/>
    <cellStyle name="1_total_10.24종합_수량산출서-1201" xfId="2586"/>
    <cellStyle name="1_total_10.24종합_수량산출서-1201_단위수량" xfId="2587"/>
    <cellStyle name="1_total_10.24종합_수량산출서-1201_단위수량1" xfId="2588"/>
    <cellStyle name="1_total_10.24종합_수량산출서-1201_단위수량산출" xfId="2589"/>
    <cellStyle name="1_total_10.24종합_수량산출서-1201_도곡단위수량" xfId="2590"/>
    <cellStyle name="1_total_10.24종합_수량산출서-1201_철거단위수량" xfId="2591"/>
    <cellStyle name="1_total_10.24종합_수량산출서-1201_한수단위수량" xfId="2592"/>
    <cellStyle name="1_total_10.24종합_시설물단위수량" xfId="2593"/>
    <cellStyle name="1_total_10.24종합_시설물단위수량1" xfId="2594"/>
    <cellStyle name="1_total_10.24종합_시설물단위수량1_시설물단위수량" xfId="2595"/>
    <cellStyle name="1_total_10.24종합_오창수량산출서" xfId="2596"/>
    <cellStyle name="1_total_10.24종합_오창수량산출서_단위수량" xfId="2597"/>
    <cellStyle name="1_total_10.24종합_오창수량산출서_단위수량1" xfId="2598"/>
    <cellStyle name="1_total_10.24종합_오창수량산출서_단위수량산출" xfId="2599"/>
    <cellStyle name="1_total_10.24종합_오창수량산출서_도곡단위수량" xfId="2600"/>
    <cellStyle name="1_total_10.24종합_오창수량산출서_수량산출서-11.25" xfId="2601"/>
    <cellStyle name="1_total_10.24종합_오창수량산출서_수량산출서-11.25_단위수량" xfId="2602"/>
    <cellStyle name="1_total_10.24종합_오창수량산출서_수량산출서-11.25_단위수량1" xfId="2603"/>
    <cellStyle name="1_total_10.24종합_오창수량산출서_수량산출서-11.25_단위수량산출" xfId="2604"/>
    <cellStyle name="1_total_10.24종합_오창수량산출서_수량산출서-11.25_도곡단위수량" xfId="2605"/>
    <cellStyle name="1_total_10.24종합_오창수량산출서_수량산출서-11.25_철거단위수량" xfId="2606"/>
    <cellStyle name="1_total_10.24종합_오창수량산출서_수량산출서-11.25_한수단위수량" xfId="2607"/>
    <cellStyle name="1_total_10.24종합_오창수량산출서_수량산출서-1201" xfId="2608"/>
    <cellStyle name="1_total_10.24종합_오창수량산출서_수량산출서-1201_단위수량" xfId="2609"/>
    <cellStyle name="1_total_10.24종합_오창수량산출서_수량산출서-1201_단위수량1" xfId="2610"/>
    <cellStyle name="1_total_10.24종합_오창수량산출서_수량산출서-1201_단위수량산출" xfId="2611"/>
    <cellStyle name="1_total_10.24종합_오창수량산출서_수량산출서-1201_도곡단위수량" xfId="2612"/>
    <cellStyle name="1_total_10.24종합_오창수량산출서_수량산출서-1201_철거단위수량" xfId="2613"/>
    <cellStyle name="1_total_10.24종합_오창수량산출서_수량산출서-1201_한수단위수량" xfId="2614"/>
    <cellStyle name="1_total_10.24종합_오창수량산출서_시설물단위수량" xfId="2615"/>
    <cellStyle name="1_total_10.24종합_오창수량산출서_시설물단위수량1" xfId="2616"/>
    <cellStyle name="1_total_10.24종합_오창수량산출서_시설물단위수량1_시설물단위수량" xfId="2617"/>
    <cellStyle name="1_total_10.24종합_오창수량산출서_철거단위수량" xfId="2618"/>
    <cellStyle name="1_total_10.24종합_오창수량산출서_한수단위수량" xfId="2619"/>
    <cellStyle name="1_total_10.24종합_철거단위수량" xfId="2620"/>
    <cellStyle name="1_total_10.24종합_한수단위수량" xfId="2621"/>
    <cellStyle name="1_total_222" xfId="2622"/>
    <cellStyle name="1_total_NEW단위수량" xfId="3403"/>
    <cellStyle name="1_total_NEW단위수량-영동" xfId="3404"/>
    <cellStyle name="1_total_NEW단위수량-전남" xfId="3405"/>
    <cellStyle name="1_total_NEW단위수량-주산" xfId="3406"/>
    <cellStyle name="1_total_NEW단위수량-진안" xfId="3407"/>
    <cellStyle name="1_total_NEW단위수량-행당" xfId="3408"/>
    <cellStyle name="1_total_강진생태연못0224" xfId="2623"/>
    <cellStyle name="1_total_강진생태연못0224_222" xfId="2624"/>
    <cellStyle name="1_total_관로시설물" xfId="2625"/>
    <cellStyle name="1_total_관로시설물_단위수량" xfId="2626"/>
    <cellStyle name="1_total_관로시설물_단위수량1" xfId="2627"/>
    <cellStyle name="1_total_관로시설물_단위수량산출" xfId="2628"/>
    <cellStyle name="1_total_관로시설물_도곡단위수량" xfId="2629"/>
    <cellStyle name="1_total_관로시설물_수량산출서-11.25" xfId="2630"/>
    <cellStyle name="1_total_관로시설물_수량산출서-11.25_단위수량" xfId="2631"/>
    <cellStyle name="1_total_관로시설물_수량산출서-11.25_단위수량1" xfId="2632"/>
    <cellStyle name="1_total_관로시설물_수량산출서-11.25_단위수량산출" xfId="2633"/>
    <cellStyle name="1_total_관로시설물_수량산출서-11.25_도곡단위수량" xfId="2634"/>
    <cellStyle name="1_total_관로시설물_수량산출서-11.25_철거단위수량" xfId="2635"/>
    <cellStyle name="1_total_관로시설물_수량산출서-11.25_한수단위수량" xfId="2636"/>
    <cellStyle name="1_total_관로시설물_수량산출서-1201" xfId="2637"/>
    <cellStyle name="1_total_관로시설물_수량산출서-1201_단위수량" xfId="2638"/>
    <cellStyle name="1_total_관로시설물_수량산출서-1201_단위수량1" xfId="2639"/>
    <cellStyle name="1_total_관로시설물_수량산출서-1201_단위수량산출" xfId="2640"/>
    <cellStyle name="1_total_관로시설물_수량산출서-1201_도곡단위수량" xfId="2641"/>
    <cellStyle name="1_total_관로시설물_수량산출서-1201_철거단위수량" xfId="2642"/>
    <cellStyle name="1_total_관로시설물_수량산출서-1201_한수단위수량" xfId="2643"/>
    <cellStyle name="1_total_관로시설물_시설물단위수량" xfId="2644"/>
    <cellStyle name="1_total_관로시설물_시설물단위수량1" xfId="2645"/>
    <cellStyle name="1_total_관로시설물_시설물단위수량1_시설물단위수량" xfId="2646"/>
    <cellStyle name="1_total_관로시설물_오창수량산출서" xfId="2647"/>
    <cellStyle name="1_total_관로시설물_오창수량산출서_단위수량" xfId="2648"/>
    <cellStyle name="1_total_관로시설물_오창수량산출서_단위수량1" xfId="2649"/>
    <cellStyle name="1_total_관로시설물_오창수량산출서_단위수량산출" xfId="2650"/>
    <cellStyle name="1_total_관로시설물_오창수량산출서_도곡단위수량" xfId="2651"/>
    <cellStyle name="1_total_관로시설물_오창수량산출서_수량산출서-11.25" xfId="2652"/>
    <cellStyle name="1_total_관로시설물_오창수량산출서_수량산출서-11.25_단위수량" xfId="2653"/>
    <cellStyle name="1_total_관로시설물_오창수량산출서_수량산출서-11.25_단위수량1" xfId="2654"/>
    <cellStyle name="1_total_관로시설물_오창수량산출서_수량산출서-11.25_단위수량산출" xfId="2655"/>
    <cellStyle name="1_total_관로시설물_오창수량산출서_수량산출서-11.25_도곡단위수량" xfId="2656"/>
    <cellStyle name="1_total_관로시설물_오창수량산출서_수량산출서-11.25_철거단위수량" xfId="2657"/>
    <cellStyle name="1_total_관로시설물_오창수량산출서_수량산출서-11.25_한수단위수량" xfId="2658"/>
    <cellStyle name="1_total_관로시설물_오창수량산출서_수량산출서-1201" xfId="2659"/>
    <cellStyle name="1_total_관로시설물_오창수량산출서_수량산출서-1201_단위수량" xfId="2660"/>
    <cellStyle name="1_total_관로시설물_오창수량산출서_수량산출서-1201_단위수량1" xfId="2661"/>
    <cellStyle name="1_total_관로시설물_오창수량산출서_수량산출서-1201_단위수량산출" xfId="2662"/>
    <cellStyle name="1_total_관로시설물_오창수량산출서_수량산출서-1201_도곡단위수량" xfId="2663"/>
    <cellStyle name="1_total_관로시설물_오창수량산출서_수량산출서-1201_철거단위수량" xfId="2664"/>
    <cellStyle name="1_total_관로시설물_오창수량산출서_수량산출서-1201_한수단위수량" xfId="2665"/>
    <cellStyle name="1_total_관로시설물_오창수량산출서_시설물단위수량" xfId="2666"/>
    <cellStyle name="1_total_관로시설물_오창수량산출서_시설물단위수량1" xfId="2667"/>
    <cellStyle name="1_total_관로시설물_오창수량산출서_시설물단위수량1_시설물단위수량" xfId="2668"/>
    <cellStyle name="1_total_관로시설물_오창수량산출서_철거단위수량" xfId="2669"/>
    <cellStyle name="1_total_관로시설물_오창수량산출서_한수단위수량" xfId="2670"/>
    <cellStyle name="1_total_관로시설물_철거단위수량" xfId="2671"/>
    <cellStyle name="1_total_관로시설물_한수단위수량" xfId="2672"/>
    <cellStyle name="1_total_구로리총괄내역" xfId="2673"/>
    <cellStyle name="1_total_구로리총괄내역_222" xfId="2674"/>
    <cellStyle name="1_total_구로리총괄내역_강진생태연못0224" xfId="2675"/>
    <cellStyle name="1_total_구로리총괄내역_강진생태연못0224_222" xfId="2676"/>
    <cellStyle name="1_total_구로리총괄내역_구로리설계예산서1029" xfId="2677"/>
    <cellStyle name="1_total_구로리총괄내역_구로리설계예산서1029_222" xfId="2678"/>
    <cellStyle name="1_total_구로리총괄내역_구로리설계예산서1029_강진생태연못0224" xfId="2679"/>
    <cellStyle name="1_total_구로리총괄내역_구로리설계예산서1029_강진생태연못0224_222" xfId="2680"/>
    <cellStyle name="1_total_구로리총괄내역_구로리설계예산서1029_내역서1128" xfId="2681"/>
    <cellStyle name="1_total_구로리총괄내역_구로리설계예산서1029_내역서1128_양목초교 학교공원화사업변경내역서(06.04.14)" xfId="2682"/>
    <cellStyle name="1_total_구로리총괄내역_구로리설계예산서1029_연못조성 수정" xfId="2683"/>
    <cellStyle name="1_total_구로리총괄내역_구로리설계예산서1029_연못조성 수정_222" xfId="2684"/>
    <cellStyle name="1_total_구로리총괄내역_구로리설계예산서1029_충장 체육공원증액설변" xfId="2685"/>
    <cellStyle name="1_total_구로리총괄내역_구로리설계예산서1118준공" xfId="2686"/>
    <cellStyle name="1_total_구로리총괄내역_구로리설계예산서1118준공_222" xfId="2687"/>
    <cellStyle name="1_total_구로리총괄내역_구로리설계예산서1118준공_강진생태연못0224" xfId="2688"/>
    <cellStyle name="1_total_구로리총괄내역_구로리설계예산서1118준공_강진생태연못0224_222" xfId="2689"/>
    <cellStyle name="1_total_구로리총괄내역_구로리설계예산서1118준공_내역서1128" xfId="2690"/>
    <cellStyle name="1_total_구로리총괄내역_구로리설계예산서1118준공_내역서1128_양목초교 학교공원화사업변경내역서(06.04.14)" xfId="2691"/>
    <cellStyle name="1_total_구로리총괄내역_구로리설계예산서1118준공_연못조성 수정" xfId="2692"/>
    <cellStyle name="1_total_구로리총괄내역_구로리설계예산서1118준공_연못조성 수정_222" xfId="2693"/>
    <cellStyle name="1_total_구로리총괄내역_구로리설계예산서1118준공_충장 체육공원증액설변" xfId="2694"/>
    <cellStyle name="1_total_구로리총괄내역_구로리설계예산서조경" xfId="2695"/>
    <cellStyle name="1_total_구로리총괄내역_구로리설계예산서조경_222" xfId="2696"/>
    <cellStyle name="1_total_구로리총괄내역_구로리설계예산서조경_강진생태연못0224" xfId="2697"/>
    <cellStyle name="1_total_구로리총괄내역_구로리설계예산서조경_강진생태연못0224_222" xfId="2698"/>
    <cellStyle name="1_total_구로리총괄내역_구로리설계예산서조경_내역서1128" xfId="2699"/>
    <cellStyle name="1_total_구로리총괄내역_구로리설계예산서조경_내역서1128_양목초교 학교공원화사업변경내역서(06.04.14)" xfId="2700"/>
    <cellStyle name="1_total_구로리총괄내역_구로리설계예산서조경_연못조성 수정" xfId="2701"/>
    <cellStyle name="1_total_구로리총괄내역_구로리설계예산서조경_연못조성 수정_222" xfId="2702"/>
    <cellStyle name="1_total_구로리총괄내역_구로리설계예산서조경_충장 체육공원증액설변" xfId="2703"/>
    <cellStyle name="1_total_구로리총괄내역_구로리어린이공원예산서(조경)1125" xfId="2704"/>
    <cellStyle name="1_total_구로리총괄내역_구로리어린이공원예산서(조경)1125_222" xfId="2705"/>
    <cellStyle name="1_total_구로리총괄내역_구로리어린이공원예산서(조경)1125_강진생태연못0224" xfId="2706"/>
    <cellStyle name="1_total_구로리총괄내역_구로리어린이공원예산서(조경)1125_강진생태연못0224_222" xfId="2707"/>
    <cellStyle name="1_total_구로리총괄내역_구로리어린이공원예산서(조경)1125_내역서1128" xfId="2708"/>
    <cellStyle name="1_total_구로리총괄내역_구로리어린이공원예산서(조경)1125_내역서1128_양목초교 학교공원화사업변경내역서(06.04.14)" xfId="2709"/>
    <cellStyle name="1_total_구로리총괄내역_구로리어린이공원예산서(조경)1125_연못조성 수정" xfId="2710"/>
    <cellStyle name="1_total_구로리총괄내역_구로리어린이공원예산서(조경)1125_연못조성 수정_222" xfId="2711"/>
    <cellStyle name="1_total_구로리총괄내역_구로리어린이공원예산서(조경)1125_충장 체육공원증액설변" xfId="2712"/>
    <cellStyle name="1_total_구로리총괄내역_내역서" xfId="2713"/>
    <cellStyle name="1_total_구로리총괄내역_내역서_222" xfId="2714"/>
    <cellStyle name="1_total_구로리총괄내역_내역서_강진생태연못0224" xfId="2715"/>
    <cellStyle name="1_total_구로리총괄내역_내역서_강진생태연못0224_222" xfId="2716"/>
    <cellStyle name="1_total_구로리총괄내역_내역서_내역서1128" xfId="2717"/>
    <cellStyle name="1_total_구로리총괄내역_내역서_내역서1128_양목초교 학교공원화사업변경내역서(06.04.14)" xfId="2718"/>
    <cellStyle name="1_total_구로리총괄내역_내역서_연못조성 수정" xfId="2719"/>
    <cellStyle name="1_total_구로리총괄내역_내역서_연못조성 수정_222" xfId="2720"/>
    <cellStyle name="1_total_구로리총괄내역_내역서_충장 체육공원증액설변" xfId="2721"/>
    <cellStyle name="1_total_구로리총괄내역_내역서1128" xfId="2722"/>
    <cellStyle name="1_total_구로리총괄내역_내역서1128_양목초교 학교공원화사업변경내역서(06.04.14)" xfId="2723"/>
    <cellStyle name="1_total_구로리총괄내역_노임단가표" xfId="2724"/>
    <cellStyle name="1_total_구로리총괄내역_노임단가표_222" xfId="2725"/>
    <cellStyle name="1_total_구로리총괄내역_노임단가표_강진생태연못0224" xfId="2726"/>
    <cellStyle name="1_total_구로리총괄내역_노임단가표_강진생태연못0224_222" xfId="2727"/>
    <cellStyle name="1_total_구로리총괄내역_노임단가표_내역서1128" xfId="2728"/>
    <cellStyle name="1_total_구로리총괄내역_노임단가표_내역서1128_양목초교 학교공원화사업변경내역서(06.04.14)" xfId="2729"/>
    <cellStyle name="1_total_구로리총괄내역_노임단가표_연못조성 수정" xfId="2730"/>
    <cellStyle name="1_total_구로리총괄내역_노임단가표_연못조성 수정_222" xfId="2731"/>
    <cellStyle name="1_total_구로리총괄내역_노임단가표_충장 체육공원증액설변" xfId="2732"/>
    <cellStyle name="1_total_구로리총괄내역_수도권매립지" xfId="2733"/>
    <cellStyle name="1_total_구로리총괄내역_수도권매립지_222" xfId="2734"/>
    <cellStyle name="1_total_구로리총괄내역_수도권매립지_강진생태연못0224" xfId="2735"/>
    <cellStyle name="1_total_구로리총괄내역_수도권매립지_강진생태연못0224_222" xfId="2736"/>
    <cellStyle name="1_total_구로리총괄내역_수도권매립지_내역서1128" xfId="2737"/>
    <cellStyle name="1_total_구로리총괄내역_수도권매립지_내역서1128_양목초교 학교공원화사업변경내역서(06.04.14)" xfId="2738"/>
    <cellStyle name="1_total_구로리총괄내역_수도권매립지_연못조성 수정" xfId="2739"/>
    <cellStyle name="1_total_구로리총괄내역_수도권매립지_연못조성 수정_222" xfId="2740"/>
    <cellStyle name="1_total_구로리총괄내역_수도권매립지_충장 체육공원증액설변" xfId="2741"/>
    <cellStyle name="1_total_구로리총괄내역_수도권매립지1004(발주용)" xfId="2742"/>
    <cellStyle name="1_total_구로리총괄내역_수도권매립지1004(발주용)_222" xfId="2743"/>
    <cellStyle name="1_total_구로리총괄내역_수도권매립지1004(발주용)_강진생태연못0224" xfId="2744"/>
    <cellStyle name="1_total_구로리총괄내역_수도권매립지1004(발주용)_강진생태연못0224_222" xfId="2745"/>
    <cellStyle name="1_total_구로리총괄내역_수도권매립지1004(발주용)_내역서1128" xfId="2746"/>
    <cellStyle name="1_total_구로리총괄내역_수도권매립지1004(발주용)_내역서1128_양목초교 학교공원화사업변경내역서(06.04.14)" xfId="2747"/>
    <cellStyle name="1_total_구로리총괄내역_수도권매립지1004(발주용)_연못조성 수정" xfId="2748"/>
    <cellStyle name="1_total_구로리총괄내역_수도권매립지1004(발주용)_연못조성 수정_222" xfId="2749"/>
    <cellStyle name="1_total_구로리총괄내역_수도권매립지1004(발주용)_충장 체육공원증액설변" xfId="2750"/>
    <cellStyle name="1_total_구로리총괄내역_연못조성 수정" xfId="2751"/>
    <cellStyle name="1_total_구로리총괄내역_연못조성 수정_222" xfId="2752"/>
    <cellStyle name="1_total_구로리총괄내역_일신건영설계예산서(0211)" xfId="2753"/>
    <cellStyle name="1_total_구로리총괄내역_일신건영설계예산서(0211)_222" xfId="2754"/>
    <cellStyle name="1_total_구로리총괄내역_일신건영설계예산서(0211)_강진생태연못0224" xfId="2755"/>
    <cellStyle name="1_total_구로리총괄내역_일신건영설계예산서(0211)_강진생태연못0224_222" xfId="2756"/>
    <cellStyle name="1_total_구로리총괄내역_일신건영설계예산서(0211)_내역서1128" xfId="2757"/>
    <cellStyle name="1_total_구로리총괄내역_일신건영설계예산서(0211)_내역서1128_양목초교 학교공원화사업변경내역서(06.04.14)" xfId="2758"/>
    <cellStyle name="1_total_구로리총괄내역_일신건영설계예산서(0211)_연못조성 수정" xfId="2759"/>
    <cellStyle name="1_total_구로리총괄내역_일신건영설계예산서(0211)_연못조성 수정_222" xfId="2760"/>
    <cellStyle name="1_total_구로리총괄내역_일신건영설계예산서(0211)_충장 체육공원증액설변" xfId="2761"/>
    <cellStyle name="1_total_구로리총괄내역_일위대가" xfId="2762"/>
    <cellStyle name="1_total_구로리총괄내역_일위대가_222" xfId="2763"/>
    <cellStyle name="1_total_구로리총괄내역_일위대가_강진생태연못0224" xfId="2764"/>
    <cellStyle name="1_total_구로리총괄내역_일위대가_강진생태연못0224_222" xfId="2765"/>
    <cellStyle name="1_total_구로리총괄내역_일위대가_내역서1128" xfId="2766"/>
    <cellStyle name="1_total_구로리총괄내역_일위대가_내역서1128_양목초교 학교공원화사업변경내역서(06.04.14)" xfId="2767"/>
    <cellStyle name="1_total_구로리총괄내역_일위대가_연못조성 수정" xfId="2768"/>
    <cellStyle name="1_total_구로리총괄내역_일위대가_연못조성 수정_222" xfId="2769"/>
    <cellStyle name="1_total_구로리총괄내역_일위대가_충장 체육공원증액설변" xfId="2770"/>
    <cellStyle name="1_total_구로리총괄내역_자재단가표" xfId="2771"/>
    <cellStyle name="1_total_구로리총괄내역_자재단가표_222" xfId="2772"/>
    <cellStyle name="1_total_구로리총괄내역_자재단가표_강진생태연못0224" xfId="2773"/>
    <cellStyle name="1_total_구로리총괄내역_자재단가표_강진생태연못0224_222" xfId="2774"/>
    <cellStyle name="1_total_구로리총괄내역_자재단가표_내역서1128" xfId="2775"/>
    <cellStyle name="1_total_구로리총괄내역_자재단가표_내역서1128_양목초교 학교공원화사업변경내역서(06.04.14)" xfId="2776"/>
    <cellStyle name="1_total_구로리총괄내역_자재단가표_연못조성 수정" xfId="2777"/>
    <cellStyle name="1_total_구로리총괄내역_자재단가표_연못조성 수정_222" xfId="2778"/>
    <cellStyle name="1_total_구로리총괄내역_자재단가표_충장 체육공원증액설변" xfId="2779"/>
    <cellStyle name="1_total_구로리총괄내역_장안초등학교내역0814" xfId="2780"/>
    <cellStyle name="1_total_구로리총괄내역_장안초등학교내역0814_222" xfId="2781"/>
    <cellStyle name="1_total_구로리총괄내역_장안초등학교내역0814_강진생태연못0224" xfId="2782"/>
    <cellStyle name="1_total_구로리총괄내역_장안초등학교내역0814_강진생태연못0224_222" xfId="2783"/>
    <cellStyle name="1_total_구로리총괄내역_장안초등학교내역0814_내역서1128" xfId="2784"/>
    <cellStyle name="1_total_구로리총괄내역_장안초등학교내역0814_내역서1128_양목초교 학교공원화사업변경내역서(06.04.14)" xfId="2785"/>
    <cellStyle name="1_total_구로리총괄내역_장안초등학교내역0814_연못조성 수정" xfId="2786"/>
    <cellStyle name="1_total_구로리총괄내역_장안초등학교내역0814_연못조성 수정_222" xfId="2787"/>
    <cellStyle name="1_total_구로리총괄내역_장안초등학교내역0814_충장 체육공원증액설변" xfId="2788"/>
    <cellStyle name="1_total_구로리총괄내역_충장 체육공원증액설변" xfId="2789"/>
    <cellStyle name="1_total_구조물,조형물,수목보호" xfId="2790"/>
    <cellStyle name="1_total_구조물,조형물,수목보호_단위수량" xfId="2791"/>
    <cellStyle name="1_total_구조물,조형물,수목보호_단위수량1" xfId="2792"/>
    <cellStyle name="1_total_구조물,조형물,수목보호_단위수량산출" xfId="2793"/>
    <cellStyle name="1_total_구조물,조형물,수목보호_도곡단위수량" xfId="2794"/>
    <cellStyle name="1_total_구조물,조형물,수목보호_수량산출서-11.25" xfId="2795"/>
    <cellStyle name="1_total_구조물,조형물,수목보호_수량산출서-11.25_단위수량" xfId="2796"/>
    <cellStyle name="1_total_구조물,조형물,수목보호_수량산출서-11.25_단위수량1" xfId="2797"/>
    <cellStyle name="1_total_구조물,조형물,수목보호_수량산출서-11.25_단위수량산출" xfId="2798"/>
    <cellStyle name="1_total_구조물,조형물,수목보호_수량산출서-11.25_도곡단위수량" xfId="2799"/>
    <cellStyle name="1_total_구조물,조형물,수목보호_수량산출서-11.25_철거단위수량" xfId="2800"/>
    <cellStyle name="1_total_구조물,조형물,수목보호_수량산출서-11.25_한수단위수량" xfId="2801"/>
    <cellStyle name="1_total_구조물,조형물,수목보호_수량산출서-1201" xfId="2802"/>
    <cellStyle name="1_total_구조물,조형물,수목보호_수량산출서-1201_단위수량" xfId="2803"/>
    <cellStyle name="1_total_구조물,조형물,수목보호_수량산출서-1201_단위수량1" xfId="2804"/>
    <cellStyle name="1_total_구조물,조형물,수목보호_수량산출서-1201_단위수량산출" xfId="2805"/>
    <cellStyle name="1_total_구조물,조형물,수목보호_수량산출서-1201_도곡단위수량" xfId="2806"/>
    <cellStyle name="1_total_구조물,조형물,수목보호_수량산출서-1201_철거단위수량" xfId="2807"/>
    <cellStyle name="1_total_구조물,조형물,수목보호_수량산출서-1201_한수단위수량" xfId="2808"/>
    <cellStyle name="1_total_구조물,조형물,수목보호_시설물단위수량" xfId="2809"/>
    <cellStyle name="1_total_구조물,조형물,수목보호_시설물단위수량1" xfId="2810"/>
    <cellStyle name="1_total_구조물,조형물,수목보호_시설물단위수량1_시설물단위수량" xfId="2811"/>
    <cellStyle name="1_total_구조물,조형물,수목보호_오창수량산출서" xfId="2812"/>
    <cellStyle name="1_total_구조물,조형물,수목보호_오창수량산출서_단위수량" xfId="2813"/>
    <cellStyle name="1_total_구조물,조형물,수목보호_오창수량산출서_단위수량1" xfId="2814"/>
    <cellStyle name="1_total_구조물,조형물,수목보호_오창수량산출서_단위수량산출" xfId="2815"/>
    <cellStyle name="1_total_구조물,조형물,수목보호_오창수량산출서_도곡단위수량" xfId="2816"/>
    <cellStyle name="1_total_구조물,조형물,수목보호_오창수량산출서_수량산출서-11.25" xfId="2817"/>
    <cellStyle name="1_total_구조물,조형물,수목보호_오창수량산출서_수량산출서-11.25_단위수량" xfId="2818"/>
    <cellStyle name="1_total_구조물,조형물,수목보호_오창수량산출서_수량산출서-11.25_단위수량1" xfId="2819"/>
    <cellStyle name="1_total_구조물,조형물,수목보호_오창수량산출서_수량산출서-11.25_단위수량산출" xfId="2820"/>
    <cellStyle name="1_total_구조물,조형물,수목보호_오창수량산출서_수량산출서-11.25_도곡단위수량" xfId="2821"/>
    <cellStyle name="1_total_구조물,조형물,수목보호_오창수량산출서_수량산출서-11.25_철거단위수량" xfId="2822"/>
    <cellStyle name="1_total_구조물,조형물,수목보호_오창수량산출서_수량산출서-11.25_한수단위수량" xfId="2823"/>
    <cellStyle name="1_total_구조물,조형물,수목보호_오창수량산출서_수량산출서-1201" xfId="2824"/>
    <cellStyle name="1_total_구조물,조형물,수목보호_오창수량산출서_수량산출서-1201_단위수량" xfId="2825"/>
    <cellStyle name="1_total_구조물,조형물,수목보호_오창수량산출서_수량산출서-1201_단위수량1" xfId="2826"/>
    <cellStyle name="1_total_구조물,조형물,수목보호_오창수량산출서_수량산출서-1201_단위수량산출" xfId="2827"/>
    <cellStyle name="1_total_구조물,조형물,수목보호_오창수량산출서_수량산출서-1201_도곡단위수량" xfId="2828"/>
    <cellStyle name="1_total_구조물,조형물,수목보호_오창수량산출서_수량산출서-1201_철거단위수량" xfId="2829"/>
    <cellStyle name="1_total_구조물,조형물,수목보호_오창수량산출서_수량산출서-1201_한수단위수량" xfId="2830"/>
    <cellStyle name="1_total_구조물,조형물,수목보호_오창수량산출서_시설물단위수량" xfId="2831"/>
    <cellStyle name="1_total_구조물,조형물,수목보호_오창수량산출서_시설물단위수량1" xfId="2832"/>
    <cellStyle name="1_total_구조물,조형물,수목보호_오창수량산출서_시설물단위수량1_시설물단위수량" xfId="2833"/>
    <cellStyle name="1_total_구조물,조형물,수목보호_오창수량산출서_철거단위수량" xfId="2834"/>
    <cellStyle name="1_total_구조물,조형물,수목보호_오창수량산출서_한수단위수량" xfId="2835"/>
    <cellStyle name="1_total_구조물,조형물,수목보호_철거단위수량" xfId="2836"/>
    <cellStyle name="1_total_구조물,조형물,수목보호_한수단위수량" xfId="2837"/>
    <cellStyle name="1_total_내역서1128" xfId="2838"/>
    <cellStyle name="1_total_내역서1128_양목초교 학교공원화사업변경내역서(06.04.14)" xfId="2839"/>
    <cellStyle name="1_total_단위수량" xfId="2840"/>
    <cellStyle name="1_total_단위수량1" xfId="2841"/>
    <cellStyle name="1_total_단위수량산출" xfId="2842"/>
    <cellStyle name="1_total_단위수량산출_1" xfId="2843"/>
    <cellStyle name="1_total_단위수량산출_단위수량" xfId="2844"/>
    <cellStyle name="1_total_단위수량산출_단위수량1" xfId="2845"/>
    <cellStyle name="1_total_단위수량산출_단위수량산출" xfId="2846"/>
    <cellStyle name="1_total_단위수량산출_도곡단위수량" xfId="2847"/>
    <cellStyle name="1_total_단위수량산출_수량산출서-11.25" xfId="2848"/>
    <cellStyle name="1_total_단위수량산출_수량산출서-11.25_단위수량" xfId="2849"/>
    <cellStyle name="1_total_단위수량산출_수량산출서-11.25_단위수량1" xfId="2850"/>
    <cellStyle name="1_total_단위수량산출_수량산출서-11.25_단위수량산출" xfId="2851"/>
    <cellStyle name="1_total_단위수량산출_수량산출서-11.25_도곡단위수량" xfId="2852"/>
    <cellStyle name="1_total_단위수량산출_수량산출서-11.25_철거단위수량" xfId="2853"/>
    <cellStyle name="1_total_단위수량산출_수량산출서-11.25_한수단위수량" xfId="2854"/>
    <cellStyle name="1_total_단위수량산출_수량산출서-1201" xfId="2855"/>
    <cellStyle name="1_total_단위수량산출_수량산출서-1201_단위수량" xfId="2856"/>
    <cellStyle name="1_total_단위수량산출_수량산출서-1201_단위수량1" xfId="2857"/>
    <cellStyle name="1_total_단위수량산출_수량산출서-1201_단위수량산출" xfId="2858"/>
    <cellStyle name="1_total_단위수량산출_수량산출서-1201_도곡단위수량" xfId="2859"/>
    <cellStyle name="1_total_단위수량산출_수량산출서-1201_철거단위수량" xfId="2860"/>
    <cellStyle name="1_total_단위수량산출_수량산출서-1201_한수단위수량" xfId="2861"/>
    <cellStyle name="1_total_단위수량산출_시설물단위수량" xfId="2862"/>
    <cellStyle name="1_total_단위수량산출_시설물단위수량1" xfId="2863"/>
    <cellStyle name="1_total_단위수량산출_시설물단위수량1_시설물단위수량" xfId="2864"/>
    <cellStyle name="1_total_단위수량산출_오창수량산출서" xfId="2865"/>
    <cellStyle name="1_total_단위수량산출_오창수량산출서_단위수량" xfId="2866"/>
    <cellStyle name="1_total_단위수량산출_오창수량산출서_단위수량1" xfId="2867"/>
    <cellStyle name="1_total_단위수량산출_오창수량산출서_단위수량산출" xfId="2868"/>
    <cellStyle name="1_total_단위수량산출_오창수량산출서_도곡단위수량" xfId="2869"/>
    <cellStyle name="1_total_단위수량산출_오창수량산출서_수량산출서-11.25" xfId="2870"/>
    <cellStyle name="1_total_단위수량산출_오창수량산출서_수량산출서-11.25_단위수량" xfId="2871"/>
    <cellStyle name="1_total_단위수량산출_오창수량산출서_수량산출서-11.25_단위수량1" xfId="2872"/>
    <cellStyle name="1_total_단위수량산출_오창수량산출서_수량산출서-11.25_단위수량산출" xfId="2873"/>
    <cellStyle name="1_total_단위수량산출_오창수량산출서_수량산출서-11.25_도곡단위수량" xfId="2874"/>
    <cellStyle name="1_total_단위수량산출_오창수량산출서_수량산출서-11.25_철거단위수량" xfId="2875"/>
    <cellStyle name="1_total_단위수량산출_오창수량산출서_수량산출서-11.25_한수단위수량" xfId="2876"/>
    <cellStyle name="1_total_단위수량산출_오창수량산출서_수량산출서-1201" xfId="2877"/>
    <cellStyle name="1_total_단위수량산출_오창수량산출서_수량산출서-1201_단위수량" xfId="2878"/>
    <cellStyle name="1_total_단위수량산출_오창수량산출서_수량산출서-1201_단위수량1" xfId="2879"/>
    <cellStyle name="1_total_단위수량산출_오창수량산출서_수량산출서-1201_단위수량산출" xfId="2880"/>
    <cellStyle name="1_total_단위수량산출_오창수량산출서_수량산출서-1201_도곡단위수량" xfId="2881"/>
    <cellStyle name="1_total_단위수량산출_오창수량산출서_수량산출서-1201_철거단위수량" xfId="2882"/>
    <cellStyle name="1_total_단위수량산출_오창수량산출서_수량산출서-1201_한수단위수량" xfId="2883"/>
    <cellStyle name="1_total_단위수량산출_오창수량산출서_시설물단위수량" xfId="2884"/>
    <cellStyle name="1_total_단위수량산출_오창수량산출서_시설물단위수량1" xfId="2885"/>
    <cellStyle name="1_total_단위수량산출_오창수량산출서_시설물단위수량1_시설물단위수량" xfId="2886"/>
    <cellStyle name="1_total_단위수량산출_오창수량산출서_철거단위수량" xfId="2887"/>
    <cellStyle name="1_total_단위수량산출_오창수량산출서_한수단위수량" xfId="2888"/>
    <cellStyle name="1_total_단위수량산출_철거단위수량" xfId="2889"/>
    <cellStyle name="1_total_단위수량산출_한수단위수량" xfId="2890"/>
    <cellStyle name="1_total_단위수량산출1" xfId="2891"/>
    <cellStyle name="1_total_단위수량산출-1" xfId="2892"/>
    <cellStyle name="1_total_단위수량산출1_단위수량" xfId="2893"/>
    <cellStyle name="1_total_단위수량산출-1_단위수량" xfId="2894"/>
    <cellStyle name="1_total_단위수량산출1_단위수량1" xfId="2895"/>
    <cellStyle name="1_total_단위수량산출-1_단위수량1" xfId="2896"/>
    <cellStyle name="1_total_단위수량산출1_단위수량산출" xfId="2897"/>
    <cellStyle name="1_total_단위수량산출-1_단위수량산출" xfId="2898"/>
    <cellStyle name="1_total_단위수량산출1_도곡단위수량" xfId="2899"/>
    <cellStyle name="1_total_단위수량산출-1_도곡단위수량" xfId="2900"/>
    <cellStyle name="1_total_단위수량산출1_수량산출서-11.25" xfId="2901"/>
    <cellStyle name="1_total_단위수량산출-1_수량산출서-11.25" xfId="2902"/>
    <cellStyle name="1_total_단위수량산출1_수량산출서-11.25_단위수량" xfId="2903"/>
    <cellStyle name="1_total_단위수량산출-1_수량산출서-11.25_단위수량" xfId="2904"/>
    <cellStyle name="1_total_단위수량산출1_수량산출서-11.25_단위수량1" xfId="2905"/>
    <cellStyle name="1_total_단위수량산출-1_수량산출서-11.25_단위수량1" xfId="2906"/>
    <cellStyle name="1_total_단위수량산출1_수량산출서-11.25_단위수량산출" xfId="2907"/>
    <cellStyle name="1_total_단위수량산출-1_수량산출서-11.25_단위수량산출" xfId="2908"/>
    <cellStyle name="1_total_단위수량산출1_수량산출서-11.25_도곡단위수량" xfId="2909"/>
    <cellStyle name="1_total_단위수량산출-1_수량산출서-11.25_도곡단위수량" xfId="2910"/>
    <cellStyle name="1_total_단위수량산출1_수량산출서-11.25_철거단위수량" xfId="2911"/>
    <cellStyle name="1_total_단위수량산출-1_수량산출서-11.25_철거단위수량" xfId="2912"/>
    <cellStyle name="1_total_단위수량산출1_수량산출서-11.25_한수단위수량" xfId="2913"/>
    <cellStyle name="1_total_단위수량산출-1_수량산출서-11.25_한수단위수량" xfId="2914"/>
    <cellStyle name="1_total_단위수량산출1_수량산출서-1201" xfId="2915"/>
    <cellStyle name="1_total_단위수량산출-1_수량산출서-1201" xfId="2916"/>
    <cellStyle name="1_total_단위수량산출1_수량산출서-1201_단위수량" xfId="2917"/>
    <cellStyle name="1_total_단위수량산출-1_수량산출서-1201_단위수량" xfId="2918"/>
    <cellStyle name="1_total_단위수량산출1_수량산출서-1201_단위수량1" xfId="2919"/>
    <cellStyle name="1_total_단위수량산출-1_수량산출서-1201_단위수량1" xfId="2920"/>
    <cellStyle name="1_total_단위수량산출1_수량산출서-1201_단위수량산출" xfId="2921"/>
    <cellStyle name="1_total_단위수량산출-1_수량산출서-1201_단위수량산출" xfId="2922"/>
    <cellStyle name="1_total_단위수량산출1_수량산출서-1201_도곡단위수량" xfId="2923"/>
    <cellStyle name="1_total_단위수량산출-1_수량산출서-1201_도곡단위수량" xfId="2924"/>
    <cellStyle name="1_total_단위수량산출1_수량산출서-1201_철거단위수량" xfId="2925"/>
    <cellStyle name="1_total_단위수량산출-1_수량산출서-1201_철거단위수량" xfId="2926"/>
    <cellStyle name="1_total_단위수량산출1_수량산출서-1201_한수단위수량" xfId="2927"/>
    <cellStyle name="1_total_단위수량산출-1_수량산출서-1201_한수단위수량" xfId="2928"/>
    <cellStyle name="1_total_단위수량산출1_시설물단위수량" xfId="2929"/>
    <cellStyle name="1_total_단위수량산출-1_시설물단위수량" xfId="2930"/>
    <cellStyle name="1_total_단위수량산출1_시설물단위수량1" xfId="2931"/>
    <cellStyle name="1_total_단위수량산출-1_시설물단위수량1" xfId="2932"/>
    <cellStyle name="1_total_단위수량산출1_시설물단위수량1_시설물단위수량" xfId="2933"/>
    <cellStyle name="1_total_단위수량산출-1_시설물단위수량1_시설물단위수량" xfId="2934"/>
    <cellStyle name="1_total_단위수량산출1_오창수량산출서" xfId="2935"/>
    <cellStyle name="1_total_단위수량산출-1_오창수량산출서" xfId="2936"/>
    <cellStyle name="1_total_단위수량산출1_오창수량산출서_단위수량" xfId="2937"/>
    <cellStyle name="1_total_단위수량산출-1_오창수량산출서_단위수량" xfId="2938"/>
    <cellStyle name="1_total_단위수량산출1_오창수량산출서_단위수량1" xfId="2939"/>
    <cellStyle name="1_total_단위수량산출-1_오창수량산출서_단위수량1" xfId="2940"/>
    <cellStyle name="1_total_단위수량산출1_오창수량산출서_단위수량산출" xfId="2941"/>
    <cellStyle name="1_total_단위수량산출-1_오창수량산출서_단위수량산출" xfId="2942"/>
    <cellStyle name="1_total_단위수량산출1_오창수량산출서_도곡단위수량" xfId="2943"/>
    <cellStyle name="1_total_단위수량산출-1_오창수량산출서_도곡단위수량" xfId="2944"/>
    <cellStyle name="1_total_단위수량산출1_오창수량산출서_수량산출서-11.25" xfId="2945"/>
    <cellStyle name="1_total_단위수량산출-1_오창수량산출서_수량산출서-11.25" xfId="2946"/>
    <cellStyle name="1_total_단위수량산출1_오창수량산출서_수량산출서-11.25_단위수량" xfId="2947"/>
    <cellStyle name="1_total_단위수량산출-1_오창수량산출서_수량산출서-11.25_단위수량" xfId="2948"/>
    <cellStyle name="1_total_단위수량산출1_오창수량산출서_수량산출서-11.25_단위수량1" xfId="2949"/>
    <cellStyle name="1_total_단위수량산출-1_오창수량산출서_수량산출서-11.25_단위수량1" xfId="2950"/>
    <cellStyle name="1_total_단위수량산출1_오창수량산출서_수량산출서-11.25_단위수량산출" xfId="2951"/>
    <cellStyle name="1_total_단위수량산출-1_오창수량산출서_수량산출서-11.25_단위수량산출" xfId="2952"/>
    <cellStyle name="1_total_단위수량산출1_오창수량산출서_수량산출서-11.25_도곡단위수량" xfId="2953"/>
    <cellStyle name="1_total_단위수량산출-1_오창수량산출서_수량산출서-11.25_도곡단위수량" xfId="2954"/>
    <cellStyle name="1_total_단위수량산출1_오창수량산출서_수량산출서-11.25_철거단위수량" xfId="2955"/>
    <cellStyle name="1_total_단위수량산출-1_오창수량산출서_수량산출서-11.25_철거단위수량" xfId="2956"/>
    <cellStyle name="1_total_단위수량산출1_오창수량산출서_수량산출서-11.25_한수단위수량" xfId="2957"/>
    <cellStyle name="1_total_단위수량산출-1_오창수량산출서_수량산출서-11.25_한수단위수량" xfId="2958"/>
    <cellStyle name="1_total_단위수량산출1_오창수량산출서_수량산출서-1201" xfId="2959"/>
    <cellStyle name="1_total_단위수량산출-1_오창수량산출서_수량산출서-1201" xfId="2960"/>
    <cellStyle name="1_total_단위수량산출1_오창수량산출서_수량산출서-1201_단위수량" xfId="2961"/>
    <cellStyle name="1_total_단위수량산출-1_오창수량산출서_수량산출서-1201_단위수량" xfId="2962"/>
    <cellStyle name="1_total_단위수량산출1_오창수량산출서_수량산출서-1201_단위수량1" xfId="2963"/>
    <cellStyle name="1_total_단위수량산출-1_오창수량산출서_수량산출서-1201_단위수량1" xfId="2964"/>
    <cellStyle name="1_total_단위수량산출1_오창수량산출서_수량산출서-1201_단위수량산출" xfId="2965"/>
    <cellStyle name="1_total_단위수량산출-1_오창수량산출서_수량산출서-1201_단위수량산출" xfId="2966"/>
    <cellStyle name="1_total_단위수량산출1_오창수량산출서_수량산출서-1201_도곡단위수량" xfId="2967"/>
    <cellStyle name="1_total_단위수량산출-1_오창수량산출서_수량산출서-1201_도곡단위수량" xfId="2968"/>
    <cellStyle name="1_total_단위수량산출1_오창수량산출서_수량산출서-1201_철거단위수량" xfId="2969"/>
    <cellStyle name="1_total_단위수량산출-1_오창수량산출서_수량산출서-1201_철거단위수량" xfId="2970"/>
    <cellStyle name="1_total_단위수량산출1_오창수량산출서_수량산출서-1201_한수단위수량" xfId="2971"/>
    <cellStyle name="1_total_단위수량산출-1_오창수량산출서_수량산출서-1201_한수단위수량" xfId="2972"/>
    <cellStyle name="1_total_단위수량산출1_오창수량산출서_시설물단위수량" xfId="2973"/>
    <cellStyle name="1_total_단위수량산출-1_오창수량산출서_시설물단위수량" xfId="2974"/>
    <cellStyle name="1_total_단위수량산출1_오창수량산출서_시설물단위수량1" xfId="2975"/>
    <cellStyle name="1_total_단위수량산출-1_오창수량산출서_시설물단위수량1" xfId="2976"/>
    <cellStyle name="1_total_단위수량산출1_오창수량산출서_시설물단위수량1_시설물단위수량" xfId="2977"/>
    <cellStyle name="1_total_단위수량산출-1_오창수량산출서_시설물단위수량1_시설물단위수량" xfId="2978"/>
    <cellStyle name="1_total_단위수량산출1_오창수량산출서_철거단위수량" xfId="2979"/>
    <cellStyle name="1_total_단위수량산출-1_오창수량산출서_철거단위수량" xfId="2980"/>
    <cellStyle name="1_total_단위수량산출1_오창수량산출서_한수단위수량" xfId="2981"/>
    <cellStyle name="1_total_단위수량산출-1_오창수량산출서_한수단위수량" xfId="2982"/>
    <cellStyle name="1_total_단위수량산출1_철거단위수량" xfId="2983"/>
    <cellStyle name="1_total_단위수량산출-1_철거단위수량" xfId="2984"/>
    <cellStyle name="1_total_단위수량산출1_한수단위수량" xfId="2985"/>
    <cellStyle name="1_total_단위수량산출-1_한수단위수량" xfId="2986"/>
    <cellStyle name="1_total_단위수량산출2" xfId="2987"/>
    <cellStyle name="1_total_단위수량산출2_단위수량" xfId="2988"/>
    <cellStyle name="1_total_단위수량산출2_단위수량1" xfId="2989"/>
    <cellStyle name="1_total_단위수량산출2_단위수량산출" xfId="2990"/>
    <cellStyle name="1_total_단위수량산출2_도곡단위수량" xfId="2991"/>
    <cellStyle name="1_total_단위수량산출2_수량산출서-11.25" xfId="2992"/>
    <cellStyle name="1_total_단위수량산출2_수량산출서-11.25_단위수량" xfId="2993"/>
    <cellStyle name="1_total_단위수량산출2_수량산출서-11.25_단위수량1" xfId="2994"/>
    <cellStyle name="1_total_단위수량산출2_수량산출서-11.25_단위수량산출" xfId="2995"/>
    <cellStyle name="1_total_단위수량산출2_수량산출서-11.25_도곡단위수량" xfId="2996"/>
    <cellStyle name="1_total_단위수량산출2_수량산출서-11.25_철거단위수량" xfId="2997"/>
    <cellStyle name="1_total_단위수량산출2_수량산출서-11.25_한수단위수량" xfId="2998"/>
    <cellStyle name="1_total_단위수량산출2_수량산출서-1201" xfId="2999"/>
    <cellStyle name="1_total_단위수량산출2_수량산출서-1201_단위수량" xfId="3000"/>
    <cellStyle name="1_total_단위수량산출2_수량산출서-1201_단위수량1" xfId="3001"/>
    <cellStyle name="1_total_단위수량산출2_수량산출서-1201_단위수량산출" xfId="3002"/>
    <cellStyle name="1_total_단위수량산출2_수량산출서-1201_도곡단위수량" xfId="3003"/>
    <cellStyle name="1_total_단위수량산출2_수량산출서-1201_철거단위수량" xfId="3004"/>
    <cellStyle name="1_total_단위수량산출2_수량산출서-1201_한수단위수량" xfId="3005"/>
    <cellStyle name="1_total_단위수량산출2_시설물단위수량" xfId="3006"/>
    <cellStyle name="1_total_단위수량산출2_시설물단위수량1" xfId="3007"/>
    <cellStyle name="1_total_단위수량산출2_시설물단위수량1_시설물단위수량" xfId="3008"/>
    <cellStyle name="1_total_단위수량산출2_오창수량산출서" xfId="3009"/>
    <cellStyle name="1_total_단위수량산출2_오창수량산출서_단위수량" xfId="3010"/>
    <cellStyle name="1_total_단위수량산출2_오창수량산출서_단위수량1" xfId="3011"/>
    <cellStyle name="1_total_단위수량산출2_오창수량산출서_단위수량산출" xfId="3012"/>
    <cellStyle name="1_total_단위수량산출2_오창수량산출서_도곡단위수량" xfId="3013"/>
    <cellStyle name="1_total_단위수량산출2_오창수량산출서_수량산출서-11.25" xfId="3014"/>
    <cellStyle name="1_total_단위수량산출2_오창수량산출서_수량산출서-11.25_단위수량" xfId="3015"/>
    <cellStyle name="1_total_단위수량산출2_오창수량산출서_수량산출서-11.25_단위수량1" xfId="3016"/>
    <cellStyle name="1_total_단위수량산출2_오창수량산출서_수량산출서-11.25_단위수량산출" xfId="3017"/>
    <cellStyle name="1_total_단위수량산출2_오창수량산출서_수량산출서-11.25_도곡단위수량" xfId="3018"/>
    <cellStyle name="1_total_단위수량산출2_오창수량산출서_수량산출서-11.25_철거단위수량" xfId="3019"/>
    <cellStyle name="1_total_단위수량산출2_오창수량산출서_수량산출서-11.25_한수단위수량" xfId="3020"/>
    <cellStyle name="1_total_단위수량산출2_오창수량산출서_수량산출서-1201" xfId="3021"/>
    <cellStyle name="1_total_단위수량산출2_오창수량산출서_수량산출서-1201_단위수량" xfId="3022"/>
    <cellStyle name="1_total_단위수량산출2_오창수량산출서_수량산출서-1201_단위수량1" xfId="3023"/>
    <cellStyle name="1_total_단위수량산출2_오창수량산출서_수량산출서-1201_단위수량산출" xfId="3024"/>
    <cellStyle name="1_total_단위수량산출2_오창수량산출서_수량산출서-1201_도곡단위수량" xfId="3025"/>
    <cellStyle name="1_total_단위수량산출2_오창수량산출서_수량산출서-1201_철거단위수량" xfId="3026"/>
    <cellStyle name="1_total_단위수량산출2_오창수량산출서_수량산출서-1201_한수단위수량" xfId="3027"/>
    <cellStyle name="1_total_단위수량산출2_오창수량산출서_시설물단위수량" xfId="3028"/>
    <cellStyle name="1_total_단위수량산출2_오창수량산출서_시설물단위수량1" xfId="3029"/>
    <cellStyle name="1_total_단위수량산출2_오창수량산출서_시설물단위수량1_시설물단위수량" xfId="3030"/>
    <cellStyle name="1_total_단위수량산출2_오창수량산출서_철거단위수량" xfId="3031"/>
    <cellStyle name="1_total_단위수량산출2_오창수량산출서_한수단위수량" xfId="3032"/>
    <cellStyle name="1_total_단위수량산출2_철거단위수량" xfId="3033"/>
    <cellStyle name="1_total_단위수량산출2_한수단위수량" xfId="3034"/>
    <cellStyle name="1_total_단위수량산출-개군" xfId="3035"/>
    <cellStyle name="1_total_단위수량산출-구로중" xfId="3036"/>
    <cellStyle name="1_total_단위수량산출-동북" xfId="3037"/>
    <cellStyle name="1_total_단위수량산출-문화" xfId="3038"/>
    <cellStyle name="1_total_단위수량산출서-1공구" xfId="3039"/>
    <cellStyle name="1_total_단위수량산출-서현" xfId="3040"/>
    <cellStyle name="1_total_단위수량산출-충남여고" xfId="3041"/>
    <cellStyle name="1_total_도곡단위수량" xfId="3042"/>
    <cellStyle name="1_total_수량산출서-11.25" xfId="3043"/>
    <cellStyle name="1_total_수량산출서-11.25_단위수량" xfId="3044"/>
    <cellStyle name="1_total_수량산출서-11.25_단위수량1" xfId="3045"/>
    <cellStyle name="1_total_수량산출서-11.25_단위수량산출" xfId="3046"/>
    <cellStyle name="1_total_수량산출서-11.25_도곡단위수량" xfId="3047"/>
    <cellStyle name="1_total_수량산출서-11.25_철거단위수량" xfId="3048"/>
    <cellStyle name="1_total_수량산출서-11.25_한수단위수량" xfId="3049"/>
    <cellStyle name="1_total_수량산출서-1201" xfId="3050"/>
    <cellStyle name="1_total_수량산출서-1201_단위수량" xfId="3051"/>
    <cellStyle name="1_total_수량산출서-1201_단위수량1" xfId="3052"/>
    <cellStyle name="1_total_수량산출서-1201_단위수량산출" xfId="3053"/>
    <cellStyle name="1_total_수량산출서-1201_도곡단위수량" xfId="3054"/>
    <cellStyle name="1_total_수량산출서-1201_철거단위수량" xfId="3055"/>
    <cellStyle name="1_total_수량산출서-1201_한수단위수량" xfId="3056"/>
    <cellStyle name="1_total_수량산출서-최종" xfId="3057"/>
    <cellStyle name="1_total_시설물단위수량" xfId="3058"/>
    <cellStyle name="1_total_시설물단위수량1" xfId="3059"/>
    <cellStyle name="1_total_시설물단위수량1_시설물단위수량" xfId="3060"/>
    <cellStyle name="1_total_쌍용" xfId="3061"/>
    <cellStyle name="1_total_쌍용_단위수량" xfId="3062"/>
    <cellStyle name="1_total_쌍용_단위수량1" xfId="3063"/>
    <cellStyle name="1_total_쌍용_단위수량산출" xfId="3064"/>
    <cellStyle name="1_total_쌍용_도곡단위수량" xfId="3065"/>
    <cellStyle name="1_total_쌍용_수량산출서-11.25" xfId="3066"/>
    <cellStyle name="1_total_쌍용_수량산출서-11.25_단위수량" xfId="3067"/>
    <cellStyle name="1_total_쌍용_수량산출서-11.25_단위수량1" xfId="3068"/>
    <cellStyle name="1_total_쌍용_수량산출서-11.25_단위수량산출" xfId="3069"/>
    <cellStyle name="1_total_쌍용_수량산출서-11.25_도곡단위수량" xfId="3070"/>
    <cellStyle name="1_total_쌍용_수량산출서-11.25_철거단위수량" xfId="3071"/>
    <cellStyle name="1_total_쌍용_수량산출서-11.25_한수단위수량" xfId="3072"/>
    <cellStyle name="1_total_쌍용_수량산출서-1201" xfId="3073"/>
    <cellStyle name="1_total_쌍용_수량산출서-1201_단위수량" xfId="3074"/>
    <cellStyle name="1_total_쌍용_수량산출서-1201_단위수량1" xfId="3075"/>
    <cellStyle name="1_total_쌍용_수량산출서-1201_단위수량산출" xfId="3076"/>
    <cellStyle name="1_total_쌍용_수량산출서-1201_도곡단위수량" xfId="3077"/>
    <cellStyle name="1_total_쌍용_수량산출서-1201_철거단위수량" xfId="3078"/>
    <cellStyle name="1_total_쌍용_수량산출서-1201_한수단위수량" xfId="3079"/>
    <cellStyle name="1_total_쌍용_시설물단위수량" xfId="3080"/>
    <cellStyle name="1_total_쌍용_시설물단위수량1" xfId="3081"/>
    <cellStyle name="1_total_쌍용_시설물단위수량1_시설물단위수량" xfId="3082"/>
    <cellStyle name="1_total_쌍용_오창수량산출서" xfId="3083"/>
    <cellStyle name="1_total_쌍용_오창수량산출서_단위수량" xfId="3084"/>
    <cellStyle name="1_total_쌍용_오창수량산출서_단위수량1" xfId="3085"/>
    <cellStyle name="1_total_쌍용_오창수량산출서_단위수량산출" xfId="3086"/>
    <cellStyle name="1_total_쌍용_오창수량산출서_도곡단위수량" xfId="3087"/>
    <cellStyle name="1_total_쌍용_오창수량산출서_수량산출서-11.25" xfId="3088"/>
    <cellStyle name="1_total_쌍용_오창수량산출서_수량산출서-11.25_단위수량" xfId="3089"/>
    <cellStyle name="1_total_쌍용_오창수량산출서_수량산출서-11.25_단위수량1" xfId="3090"/>
    <cellStyle name="1_total_쌍용_오창수량산출서_수량산출서-11.25_단위수량산출" xfId="3091"/>
    <cellStyle name="1_total_쌍용_오창수량산출서_수량산출서-11.25_도곡단위수량" xfId="3092"/>
    <cellStyle name="1_total_쌍용_오창수량산출서_수량산출서-11.25_철거단위수량" xfId="3093"/>
    <cellStyle name="1_total_쌍용_오창수량산출서_수량산출서-11.25_한수단위수량" xfId="3094"/>
    <cellStyle name="1_total_쌍용_오창수량산출서_수량산출서-1201" xfId="3095"/>
    <cellStyle name="1_total_쌍용_오창수량산출서_수량산출서-1201_단위수량" xfId="3096"/>
    <cellStyle name="1_total_쌍용_오창수량산출서_수량산출서-1201_단위수량1" xfId="3097"/>
    <cellStyle name="1_total_쌍용_오창수량산출서_수량산출서-1201_단위수량산출" xfId="3098"/>
    <cellStyle name="1_total_쌍용_오창수량산출서_수량산출서-1201_도곡단위수량" xfId="3099"/>
    <cellStyle name="1_total_쌍용_오창수량산출서_수량산출서-1201_철거단위수량" xfId="3100"/>
    <cellStyle name="1_total_쌍용_오창수량산출서_수량산출서-1201_한수단위수량" xfId="3101"/>
    <cellStyle name="1_total_쌍용_오창수량산출서_시설물단위수량" xfId="3102"/>
    <cellStyle name="1_total_쌍용_오창수량산출서_시설물단위수량1" xfId="3103"/>
    <cellStyle name="1_total_쌍용_오창수량산출서_시설물단위수량1_시설물단위수량" xfId="3104"/>
    <cellStyle name="1_total_쌍용_오창수량산출서_철거단위수량" xfId="3105"/>
    <cellStyle name="1_total_쌍용_오창수량산출서_한수단위수량" xfId="3106"/>
    <cellStyle name="1_total_쌍용_철거단위수량" xfId="3107"/>
    <cellStyle name="1_total_쌍용_한수단위수량" xfId="3108"/>
    <cellStyle name="1_total_안동수량산출" xfId="3109"/>
    <cellStyle name="1_total_안동수량산출최종" xfId="3110"/>
    <cellStyle name="1_total_연못조성 수정" xfId="3111"/>
    <cellStyle name="1_total_연못조성 수정_222" xfId="3112"/>
    <cellStyle name="1_total_오창수량산출서" xfId="3113"/>
    <cellStyle name="1_total_오창수량산출서_단위수량" xfId="3114"/>
    <cellStyle name="1_total_오창수량산출서_단위수량1" xfId="3115"/>
    <cellStyle name="1_total_오창수량산출서_단위수량산출" xfId="3116"/>
    <cellStyle name="1_total_오창수량산출서_도곡단위수량" xfId="3117"/>
    <cellStyle name="1_total_오창수량산출서_수량산출서-11.25" xfId="3118"/>
    <cellStyle name="1_total_오창수량산출서_수량산출서-11.25_단위수량" xfId="3119"/>
    <cellStyle name="1_total_오창수량산출서_수량산출서-11.25_단위수량1" xfId="3120"/>
    <cellStyle name="1_total_오창수량산출서_수량산출서-11.25_단위수량산출" xfId="3121"/>
    <cellStyle name="1_total_오창수량산출서_수량산출서-11.25_도곡단위수량" xfId="3122"/>
    <cellStyle name="1_total_오창수량산출서_수량산출서-11.25_철거단위수량" xfId="3123"/>
    <cellStyle name="1_total_오창수량산출서_수량산출서-11.25_한수단위수량" xfId="3124"/>
    <cellStyle name="1_total_오창수량산출서_수량산출서-1201" xfId="3125"/>
    <cellStyle name="1_total_오창수량산출서_수량산출서-1201_단위수량" xfId="3126"/>
    <cellStyle name="1_total_오창수량산출서_수량산출서-1201_단위수량1" xfId="3127"/>
    <cellStyle name="1_total_오창수량산출서_수량산출서-1201_단위수량산출" xfId="3128"/>
    <cellStyle name="1_total_오창수량산출서_수량산출서-1201_도곡단위수량" xfId="3129"/>
    <cellStyle name="1_total_오창수량산출서_수량산출서-1201_철거단위수량" xfId="3130"/>
    <cellStyle name="1_total_오창수량산출서_수량산출서-1201_한수단위수량" xfId="3131"/>
    <cellStyle name="1_total_오창수량산출서_시설물단위수량" xfId="3132"/>
    <cellStyle name="1_total_오창수량산출서_시설물단위수량1" xfId="3133"/>
    <cellStyle name="1_total_오창수량산출서_시설물단위수량1_시설물단위수량" xfId="3134"/>
    <cellStyle name="1_total_오창수량산출서_철거단위수량" xfId="3135"/>
    <cellStyle name="1_total_오창수량산출서_한수단위수량" xfId="3136"/>
    <cellStyle name="1_total_운동장단위수량" xfId="3137"/>
    <cellStyle name="1_total_은파단위수량" xfId="3138"/>
    <cellStyle name="1_total_은파단위수량_단위수량" xfId="3139"/>
    <cellStyle name="1_total_은파단위수량_단위수량1" xfId="3140"/>
    <cellStyle name="1_total_은파단위수량_단위수량산출" xfId="3141"/>
    <cellStyle name="1_total_은파단위수량_도곡단위수량" xfId="3142"/>
    <cellStyle name="1_total_은파단위수량_수량산출서-11.25" xfId="3143"/>
    <cellStyle name="1_total_은파단위수량_수량산출서-11.25_단위수량" xfId="3144"/>
    <cellStyle name="1_total_은파단위수량_수량산출서-11.25_단위수량1" xfId="3145"/>
    <cellStyle name="1_total_은파단위수량_수량산출서-11.25_단위수량산출" xfId="3146"/>
    <cellStyle name="1_total_은파단위수량_수량산출서-11.25_도곡단위수량" xfId="3147"/>
    <cellStyle name="1_total_은파단위수량_수량산출서-11.25_철거단위수량" xfId="3148"/>
    <cellStyle name="1_total_은파단위수량_수량산출서-11.25_한수단위수량" xfId="3149"/>
    <cellStyle name="1_total_은파단위수량_수량산출서-1201" xfId="3150"/>
    <cellStyle name="1_total_은파단위수량_수량산출서-1201_단위수량" xfId="3151"/>
    <cellStyle name="1_total_은파단위수량_수량산출서-1201_단위수량1" xfId="3152"/>
    <cellStyle name="1_total_은파단위수량_수량산출서-1201_단위수량산출" xfId="3153"/>
    <cellStyle name="1_total_은파단위수량_수량산출서-1201_도곡단위수량" xfId="3154"/>
    <cellStyle name="1_total_은파단위수량_수량산출서-1201_철거단위수량" xfId="3155"/>
    <cellStyle name="1_total_은파단위수량_수량산출서-1201_한수단위수량" xfId="3156"/>
    <cellStyle name="1_total_은파단위수량_시설물단위수량" xfId="3157"/>
    <cellStyle name="1_total_은파단위수량_시설물단위수량1" xfId="3158"/>
    <cellStyle name="1_total_은파단위수량_시설물단위수량1_시설물단위수량" xfId="3159"/>
    <cellStyle name="1_total_은파단위수량_오창수량산출서" xfId="3160"/>
    <cellStyle name="1_total_은파단위수량_오창수량산출서_단위수량" xfId="3161"/>
    <cellStyle name="1_total_은파단위수량_오창수량산출서_단위수량1" xfId="3162"/>
    <cellStyle name="1_total_은파단위수량_오창수량산출서_단위수량산출" xfId="3163"/>
    <cellStyle name="1_total_은파단위수량_오창수량산출서_도곡단위수량" xfId="3164"/>
    <cellStyle name="1_total_은파단위수량_오창수량산출서_수량산출서-11.25" xfId="3165"/>
    <cellStyle name="1_total_은파단위수량_오창수량산출서_수량산출서-11.25_단위수량" xfId="3166"/>
    <cellStyle name="1_total_은파단위수량_오창수량산출서_수량산출서-11.25_단위수량1" xfId="3167"/>
    <cellStyle name="1_total_은파단위수량_오창수량산출서_수량산출서-11.25_단위수량산출" xfId="3168"/>
    <cellStyle name="1_total_은파단위수량_오창수량산출서_수량산출서-11.25_도곡단위수량" xfId="3169"/>
    <cellStyle name="1_total_은파단위수량_오창수량산출서_수량산출서-11.25_철거단위수량" xfId="3170"/>
    <cellStyle name="1_total_은파단위수량_오창수량산출서_수량산출서-11.25_한수단위수량" xfId="3171"/>
    <cellStyle name="1_total_은파단위수량_오창수량산출서_수량산출서-1201" xfId="3172"/>
    <cellStyle name="1_total_은파단위수량_오창수량산출서_수량산출서-1201_단위수량" xfId="3173"/>
    <cellStyle name="1_total_은파단위수량_오창수량산출서_수량산출서-1201_단위수량1" xfId="3174"/>
    <cellStyle name="1_total_은파단위수량_오창수량산출서_수량산출서-1201_단위수량산출" xfId="3175"/>
    <cellStyle name="1_total_은파단위수량_오창수량산출서_수량산출서-1201_도곡단위수량" xfId="3176"/>
    <cellStyle name="1_total_은파단위수량_오창수량산출서_수량산출서-1201_철거단위수량" xfId="3177"/>
    <cellStyle name="1_total_은파단위수량_오창수량산출서_수량산출서-1201_한수단위수량" xfId="3178"/>
    <cellStyle name="1_total_은파단위수량_오창수량산출서_시설물단위수량" xfId="3179"/>
    <cellStyle name="1_total_은파단위수량_오창수량산출서_시설물단위수량1" xfId="3180"/>
    <cellStyle name="1_total_은파단위수량_오창수량산출서_시설물단위수량1_시설물단위수량" xfId="3181"/>
    <cellStyle name="1_total_은파단위수량_오창수량산출서_철거단위수량" xfId="3182"/>
    <cellStyle name="1_total_은파단위수량_오창수량산출서_한수단위수량" xfId="3183"/>
    <cellStyle name="1_total_은파단위수량_철거단위수량" xfId="3184"/>
    <cellStyle name="1_total_은파단위수량_한수단위수량" xfId="3185"/>
    <cellStyle name="1_total_조경포장,관로시설" xfId="3186"/>
    <cellStyle name="1_total_조경포장,관로시설_단위수량" xfId="3187"/>
    <cellStyle name="1_total_조경포장,관로시설_단위수량1" xfId="3188"/>
    <cellStyle name="1_total_조경포장,관로시설_단위수량산출" xfId="3189"/>
    <cellStyle name="1_total_조경포장,관로시설_도곡단위수량" xfId="3190"/>
    <cellStyle name="1_total_조경포장,관로시설_수량산출서-11.25" xfId="3191"/>
    <cellStyle name="1_total_조경포장,관로시설_수량산출서-11.25_단위수량" xfId="3192"/>
    <cellStyle name="1_total_조경포장,관로시설_수량산출서-11.25_단위수량1" xfId="3193"/>
    <cellStyle name="1_total_조경포장,관로시설_수량산출서-11.25_단위수량산출" xfId="3194"/>
    <cellStyle name="1_total_조경포장,관로시설_수량산출서-11.25_도곡단위수량" xfId="3195"/>
    <cellStyle name="1_total_조경포장,관로시설_수량산출서-11.25_철거단위수량" xfId="3196"/>
    <cellStyle name="1_total_조경포장,관로시설_수량산출서-11.25_한수단위수량" xfId="3197"/>
    <cellStyle name="1_total_조경포장,관로시설_수량산출서-1201" xfId="3198"/>
    <cellStyle name="1_total_조경포장,관로시설_수량산출서-1201_단위수량" xfId="3199"/>
    <cellStyle name="1_total_조경포장,관로시설_수량산출서-1201_단위수량1" xfId="3200"/>
    <cellStyle name="1_total_조경포장,관로시설_수량산출서-1201_단위수량산출" xfId="3201"/>
    <cellStyle name="1_total_조경포장,관로시설_수량산출서-1201_도곡단위수량" xfId="3202"/>
    <cellStyle name="1_total_조경포장,관로시설_수량산출서-1201_철거단위수량" xfId="3203"/>
    <cellStyle name="1_total_조경포장,관로시설_수량산출서-1201_한수단위수량" xfId="3204"/>
    <cellStyle name="1_total_조경포장,관로시설_시설물단위수량" xfId="3205"/>
    <cellStyle name="1_total_조경포장,관로시설_시설물단위수량1" xfId="3206"/>
    <cellStyle name="1_total_조경포장,관로시설_시설물단위수량1_시설물단위수량" xfId="3207"/>
    <cellStyle name="1_total_조경포장,관로시설_오창수량산출서" xfId="3208"/>
    <cellStyle name="1_total_조경포장,관로시설_오창수량산출서_단위수량" xfId="3209"/>
    <cellStyle name="1_total_조경포장,관로시설_오창수량산출서_단위수량1" xfId="3210"/>
    <cellStyle name="1_total_조경포장,관로시설_오창수량산출서_단위수량산출" xfId="3211"/>
    <cellStyle name="1_total_조경포장,관로시설_오창수량산출서_도곡단위수량" xfId="3212"/>
    <cellStyle name="1_total_조경포장,관로시설_오창수량산출서_수량산출서-11.25" xfId="3213"/>
    <cellStyle name="1_total_조경포장,관로시설_오창수량산출서_수량산출서-11.25_단위수량" xfId="3214"/>
    <cellStyle name="1_total_조경포장,관로시설_오창수량산출서_수량산출서-11.25_단위수량1" xfId="3215"/>
    <cellStyle name="1_total_조경포장,관로시설_오창수량산출서_수량산출서-11.25_단위수량산출" xfId="3216"/>
    <cellStyle name="1_total_조경포장,관로시설_오창수량산출서_수량산출서-11.25_도곡단위수량" xfId="3217"/>
    <cellStyle name="1_total_조경포장,관로시설_오창수량산출서_수량산출서-11.25_철거단위수량" xfId="3218"/>
    <cellStyle name="1_total_조경포장,관로시설_오창수량산출서_수량산출서-11.25_한수단위수량" xfId="3219"/>
    <cellStyle name="1_total_조경포장,관로시설_오창수량산출서_수량산출서-1201" xfId="3220"/>
    <cellStyle name="1_total_조경포장,관로시설_오창수량산출서_수량산출서-1201_단위수량" xfId="3221"/>
    <cellStyle name="1_total_조경포장,관로시설_오창수량산출서_수량산출서-1201_단위수량1" xfId="3222"/>
    <cellStyle name="1_total_조경포장,관로시설_오창수량산출서_수량산출서-1201_단위수량산출" xfId="3223"/>
    <cellStyle name="1_total_조경포장,관로시설_오창수량산출서_수량산출서-1201_도곡단위수량" xfId="3224"/>
    <cellStyle name="1_total_조경포장,관로시설_오창수량산출서_수량산출서-1201_철거단위수량" xfId="3225"/>
    <cellStyle name="1_total_조경포장,관로시설_오창수량산출서_수량산출서-1201_한수단위수량" xfId="3226"/>
    <cellStyle name="1_total_조경포장,관로시설_오창수량산출서_시설물단위수량" xfId="3227"/>
    <cellStyle name="1_total_조경포장,관로시설_오창수량산출서_시설물단위수량1" xfId="3228"/>
    <cellStyle name="1_total_조경포장,관로시설_오창수량산출서_시설물단위수량1_시설물단위수량" xfId="3229"/>
    <cellStyle name="1_total_조경포장,관로시설_오창수량산출서_철거단위수량" xfId="3230"/>
    <cellStyle name="1_total_조경포장,관로시설_오창수량산출서_한수단위수량" xfId="3231"/>
    <cellStyle name="1_total_조경포장,관로시설_철거단위수량" xfId="3232"/>
    <cellStyle name="1_total_조경포장,관로시설_한수단위수량" xfId="3233"/>
    <cellStyle name="1_total_철거단위수량" xfId="3234"/>
    <cellStyle name="1_total_총괄내역0518" xfId="3235"/>
    <cellStyle name="1_total_총괄내역0518_222" xfId="3236"/>
    <cellStyle name="1_total_총괄내역0518_강진생태연못0224" xfId="3237"/>
    <cellStyle name="1_total_총괄내역0518_강진생태연못0224_222" xfId="3238"/>
    <cellStyle name="1_total_총괄내역0518_구로리설계예산서1029" xfId="3239"/>
    <cellStyle name="1_total_총괄내역0518_구로리설계예산서1029_222" xfId="3240"/>
    <cellStyle name="1_total_총괄내역0518_구로리설계예산서1029_강진생태연못0224" xfId="3241"/>
    <cellStyle name="1_total_총괄내역0518_구로리설계예산서1029_강진생태연못0224_222" xfId="3242"/>
    <cellStyle name="1_total_총괄내역0518_구로리설계예산서1029_내역서1128" xfId="3243"/>
    <cellStyle name="1_total_총괄내역0518_구로리설계예산서1029_내역서1128_양목초교 학교공원화사업변경내역서(06.04.14)" xfId="3244"/>
    <cellStyle name="1_total_총괄내역0518_구로리설계예산서1029_연못조성 수정" xfId="3245"/>
    <cellStyle name="1_total_총괄내역0518_구로리설계예산서1029_연못조성 수정_222" xfId="3246"/>
    <cellStyle name="1_total_총괄내역0518_구로리설계예산서1029_충장 체육공원증액설변" xfId="3247"/>
    <cellStyle name="1_total_총괄내역0518_구로리설계예산서1118준공" xfId="3248"/>
    <cellStyle name="1_total_총괄내역0518_구로리설계예산서1118준공_222" xfId="3249"/>
    <cellStyle name="1_total_총괄내역0518_구로리설계예산서1118준공_강진생태연못0224" xfId="3250"/>
    <cellStyle name="1_total_총괄내역0518_구로리설계예산서1118준공_강진생태연못0224_222" xfId="3251"/>
    <cellStyle name="1_total_총괄내역0518_구로리설계예산서1118준공_내역서1128" xfId="3252"/>
    <cellStyle name="1_total_총괄내역0518_구로리설계예산서1118준공_내역서1128_양목초교 학교공원화사업변경내역서(06.04.14)" xfId="3253"/>
    <cellStyle name="1_total_총괄내역0518_구로리설계예산서1118준공_연못조성 수정" xfId="3254"/>
    <cellStyle name="1_total_총괄내역0518_구로리설계예산서1118준공_연못조성 수정_222" xfId="3255"/>
    <cellStyle name="1_total_총괄내역0518_구로리설계예산서1118준공_충장 체육공원증액설변" xfId="3256"/>
    <cellStyle name="1_total_총괄내역0518_구로리설계예산서조경" xfId="3257"/>
    <cellStyle name="1_total_총괄내역0518_구로리설계예산서조경_222" xfId="3258"/>
    <cellStyle name="1_total_총괄내역0518_구로리설계예산서조경_강진생태연못0224" xfId="3259"/>
    <cellStyle name="1_total_총괄내역0518_구로리설계예산서조경_강진생태연못0224_222" xfId="3260"/>
    <cellStyle name="1_total_총괄내역0518_구로리설계예산서조경_내역서1128" xfId="3261"/>
    <cellStyle name="1_total_총괄내역0518_구로리설계예산서조경_내역서1128_양목초교 학교공원화사업변경내역서(06.04.14)" xfId="3262"/>
    <cellStyle name="1_total_총괄내역0518_구로리설계예산서조경_연못조성 수정" xfId="3263"/>
    <cellStyle name="1_total_총괄내역0518_구로리설계예산서조경_연못조성 수정_222" xfId="3264"/>
    <cellStyle name="1_total_총괄내역0518_구로리설계예산서조경_충장 체육공원증액설변" xfId="3265"/>
    <cellStyle name="1_total_총괄내역0518_구로리어린이공원예산서(조경)1125" xfId="3266"/>
    <cellStyle name="1_total_총괄내역0518_구로리어린이공원예산서(조경)1125_222" xfId="3267"/>
    <cellStyle name="1_total_총괄내역0518_구로리어린이공원예산서(조경)1125_강진생태연못0224" xfId="3268"/>
    <cellStyle name="1_total_총괄내역0518_구로리어린이공원예산서(조경)1125_강진생태연못0224_222" xfId="3269"/>
    <cellStyle name="1_total_총괄내역0518_구로리어린이공원예산서(조경)1125_내역서1128" xfId="3270"/>
    <cellStyle name="1_total_총괄내역0518_구로리어린이공원예산서(조경)1125_내역서1128_양목초교 학교공원화사업변경내역서(06.04.14)" xfId="3271"/>
    <cellStyle name="1_total_총괄내역0518_구로리어린이공원예산서(조경)1125_연못조성 수정" xfId="3272"/>
    <cellStyle name="1_total_총괄내역0518_구로리어린이공원예산서(조경)1125_연못조성 수정_222" xfId="3273"/>
    <cellStyle name="1_total_총괄내역0518_구로리어린이공원예산서(조경)1125_충장 체육공원증액설변" xfId="3274"/>
    <cellStyle name="1_total_총괄내역0518_내역서" xfId="3275"/>
    <cellStyle name="1_total_총괄내역0518_내역서_222" xfId="3276"/>
    <cellStyle name="1_total_총괄내역0518_내역서_강진생태연못0224" xfId="3277"/>
    <cellStyle name="1_total_총괄내역0518_내역서_강진생태연못0224_222" xfId="3278"/>
    <cellStyle name="1_total_총괄내역0518_내역서_내역서1128" xfId="3279"/>
    <cellStyle name="1_total_총괄내역0518_내역서_내역서1128_양목초교 학교공원화사업변경내역서(06.04.14)" xfId="3280"/>
    <cellStyle name="1_total_총괄내역0518_내역서_연못조성 수정" xfId="3281"/>
    <cellStyle name="1_total_총괄내역0518_내역서_연못조성 수정_222" xfId="3282"/>
    <cellStyle name="1_total_총괄내역0518_내역서_충장 체육공원증액설변" xfId="3283"/>
    <cellStyle name="1_total_총괄내역0518_내역서1128" xfId="3284"/>
    <cellStyle name="1_total_총괄내역0518_내역서1128_양목초교 학교공원화사업변경내역서(06.04.14)" xfId="3285"/>
    <cellStyle name="1_total_총괄내역0518_노임단가표" xfId="3286"/>
    <cellStyle name="1_total_총괄내역0518_노임단가표_222" xfId="3287"/>
    <cellStyle name="1_total_총괄내역0518_노임단가표_강진생태연못0224" xfId="3288"/>
    <cellStyle name="1_total_총괄내역0518_노임단가표_강진생태연못0224_222" xfId="3289"/>
    <cellStyle name="1_total_총괄내역0518_노임단가표_내역서1128" xfId="3290"/>
    <cellStyle name="1_total_총괄내역0518_노임단가표_내역서1128_양목초교 학교공원화사업변경내역서(06.04.14)" xfId="3291"/>
    <cellStyle name="1_total_총괄내역0518_노임단가표_연못조성 수정" xfId="3292"/>
    <cellStyle name="1_total_총괄내역0518_노임단가표_연못조성 수정_222" xfId="3293"/>
    <cellStyle name="1_total_총괄내역0518_노임단가표_충장 체육공원증액설변" xfId="3294"/>
    <cellStyle name="1_total_총괄내역0518_수도권매립지" xfId="3295"/>
    <cellStyle name="1_total_총괄내역0518_수도권매립지_222" xfId="3296"/>
    <cellStyle name="1_total_총괄내역0518_수도권매립지_강진생태연못0224" xfId="3297"/>
    <cellStyle name="1_total_총괄내역0518_수도권매립지_강진생태연못0224_222" xfId="3298"/>
    <cellStyle name="1_total_총괄내역0518_수도권매립지_내역서1128" xfId="3299"/>
    <cellStyle name="1_total_총괄내역0518_수도권매립지_내역서1128_양목초교 학교공원화사업변경내역서(06.04.14)" xfId="3300"/>
    <cellStyle name="1_total_총괄내역0518_수도권매립지_연못조성 수정" xfId="3301"/>
    <cellStyle name="1_total_총괄내역0518_수도권매립지_연못조성 수정_222" xfId="3302"/>
    <cellStyle name="1_total_총괄내역0518_수도권매립지_충장 체육공원증액설변" xfId="3303"/>
    <cellStyle name="1_total_총괄내역0518_수도권매립지1004(발주용)" xfId="3304"/>
    <cellStyle name="1_total_총괄내역0518_수도권매립지1004(발주용)_222" xfId="3305"/>
    <cellStyle name="1_total_총괄내역0518_수도권매립지1004(발주용)_강진생태연못0224" xfId="3306"/>
    <cellStyle name="1_total_총괄내역0518_수도권매립지1004(발주용)_강진생태연못0224_222" xfId="3307"/>
    <cellStyle name="1_total_총괄내역0518_수도권매립지1004(발주용)_내역서1128" xfId="3308"/>
    <cellStyle name="1_total_총괄내역0518_수도권매립지1004(발주용)_내역서1128_양목초교 학교공원화사업변경내역서(06.04.14)" xfId="3309"/>
    <cellStyle name="1_total_총괄내역0518_수도권매립지1004(발주용)_연못조성 수정" xfId="3310"/>
    <cellStyle name="1_total_총괄내역0518_수도권매립지1004(발주용)_연못조성 수정_222" xfId="3311"/>
    <cellStyle name="1_total_총괄내역0518_수도권매립지1004(발주용)_충장 체육공원증액설변" xfId="3312"/>
    <cellStyle name="1_total_총괄내역0518_연못조성 수정" xfId="3313"/>
    <cellStyle name="1_total_총괄내역0518_연못조성 수정_222" xfId="3314"/>
    <cellStyle name="1_total_총괄내역0518_일신건영설계예산서(0211)" xfId="3315"/>
    <cellStyle name="1_total_총괄내역0518_일신건영설계예산서(0211)_222" xfId="3316"/>
    <cellStyle name="1_total_총괄내역0518_일신건영설계예산서(0211)_강진생태연못0224" xfId="3317"/>
    <cellStyle name="1_total_총괄내역0518_일신건영설계예산서(0211)_강진생태연못0224_222" xfId="3318"/>
    <cellStyle name="1_total_총괄내역0518_일신건영설계예산서(0211)_내역서1128" xfId="3319"/>
    <cellStyle name="1_total_총괄내역0518_일신건영설계예산서(0211)_내역서1128_양목초교 학교공원화사업변경내역서(06.04.14)" xfId="3320"/>
    <cellStyle name="1_total_총괄내역0518_일신건영설계예산서(0211)_연못조성 수정" xfId="3321"/>
    <cellStyle name="1_total_총괄내역0518_일신건영설계예산서(0211)_연못조성 수정_222" xfId="3322"/>
    <cellStyle name="1_total_총괄내역0518_일신건영설계예산서(0211)_충장 체육공원증액설변" xfId="3323"/>
    <cellStyle name="1_total_총괄내역0518_일위대가" xfId="3324"/>
    <cellStyle name="1_total_총괄내역0518_일위대가_222" xfId="3325"/>
    <cellStyle name="1_total_총괄내역0518_일위대가_강진생태연못0224" xfId="3326"/>
    <cellStyle name="1_total_총괄내역0518_일위대가_강진생태연못0224_222" xfId="3327"/>
    <cellStyle name="1_total_총괄내역0518_일위대가_내역서1128" xfId="3328"/>
    <cellStyle name="1_total_총괄내역0518_일위대가_내역서1128_양목초교 학교공원화사업변경내역서(06.04.14)" xfId="3329"/>
    <cellStyle name="1_total_총괄내역0518_일위대가_연못조성 수정" xfId="3330"/>
    <cellStyle name="1_total_총괄내역0518_일위대가_연못조성 수정_222" xfId="3331"/>
    <cellStyle name="1_total_총괄내역0518_일위대가_충장 체육공원증액설변" xfId="3332"/>
    <cellStyle name="1_total_총괄내역0518_자재단가표" xfId="3333"/>
    <cellStyle name="1_total_총괄내역0518_자재단가표_222" xfId="3334"/>
    <cellStyle name="1_total_총괄내역0518_자재단가표_강진생태연못0224" xfId="3335"/>
    <cellStyle name="1_total_총괄내역0518_자재단가표_강진생태연못0224_222" xfId="3336"/>
    <cellStyle name="1_total_총괄내역0518_자재단가표_내역서1128" xfId="3337"/>
    <cellStyle name="1_total_총괄내역0518_자재단가표_내역서1128_양목초교 학교공원화사업변경내역서(06.04.14)" xfId="3338"/>
    <cellStyle name="1_total_총괄내역0518_자재단가표_연못조성 수정" xfId="3339"/>
    <cellStyle name="1_total_총괄내역0518_자재단가표_연못조성 수정_222" xfId="3340"/>
    <cellStyle name="1_total_총괄내역0518_자재단가표_충장 체육공원증액설변" xfId="3341"/>
    <cellStyle name="1_total_총괄내역0518_장안초등학교내역0814" xfId="3342"/>
    <cellStyle name="1_total_총괄내역0518_장안초등학교내역0814_222" xfId="3343"/>
    <cellStyle name="1_total_총괄내역0518_장안초등학교내역0814_강진생태연못0224" xfId="3344"/>
    <cellStyle name="1_total_총괄내역0518_장안초등학교내역0814_강진생태연못0224_222" xfId="3345"/>
    <cellStyle name="1_total_총괄내역0518_장안초등학교내역0814_내역서1128" xfId="3346"/>
    <cellStyle name="1_total_총괄내역0518_장안초등학교내역0814_내역서1128_양목초교 학교공원화사업변경내역서(06.04.14)" xfId="3347"/>
    <cellStyle name="1_total_총괄내역0518_장안초등학교내역0814_연못조성 수정" xfId="3348"/>
    <cellStyle name="1_total_총괄내역0518_장안초등학교내역0814_연못조성 수정_222" xfId="3349"/>
    <cellStyle name="1_total_총괄내역0518_장안초등학교내역0814_충장 체육공원증액설변" xfId="3350"/>
    <cellStyle name="1_total_총괄내역0518_충장 체육공원증액설변" xfId="3351"/>
    <cellStyle name="1_total_충남대단위수량" xfId="3352"/>
    <cellStyle name="1_total_충장 체육공원증액설변" xfId="3353"/>
    <cellStyle name="1_total_한수단위수량" xfId="3354"/>
    <cellStyle name="1_total_휴게시설" xfId="3355"/>
    <cellStyle name="1_total_휴게시설_단위수량" xfId="3356"/>
    <cellStyle name="1_total_휴게시설_단위수량1" xfId="3357"/>
    <cellStyle name="1_total_휴게시설_단위수량산출" xfId="3358"/>
    <cellStyle name="1_total_휴게시설_도곡단위수량" xfId="3359"/>
    <cellStyle name="1_total_휴게시설_수량산출서-11.25" xfId="3360"/>
    <cellStyle name="1_total_휴게시설_수량산출서-11.25_단위수량" xfId="3361"/>
    <cellStyle name="1_total_휴게시설_수량산출서-11.25_단위수량1" xfId="3362"/>
    <cellStyle name="1_total_휴게시설_수량산출서-11.25_단위수량산출" xfId="3363"/>
    <cellStyle name="1_total_휴게시설_수량산출서-11.25_도곡단위수량" xfId="3364"/>
    <cellStyle name="1_total_휴게시설_수량산출서-11.25_철거단위수량" xfId="3365"/>
    <cellStyle name="1_total_휴게시설_수량산출서-11.25_한수단위수량" xfId="3366"/>
    <cellStyle name="1_total_휴게시설_수량산출서-1201" xfId="3367"/>
    <cellStyle name="1_total_휴게시설_수량산출서-1201_단위수량" xfId="3368"/>
    <cellStyle name="1_total_휴게시설_수량산출서-1201_단위수량1" xfId="3369"/>
    <cellStyle name="1_total_휴게시설_수량산출서-1201_단위수량산출" xfId="3370"/>
    <cellStyle name="1_total_휴게시설_수량산출서-1201_도곡단위수량" xfId="3371"/>
    <cellStyle name="1_total_휴게시설_수량산출서-1201_철거단위수량" xfId="3372"/>
    <cellStyle name="1_total_휴게시설_수량산출서-1201_한수단위수량" xfId="3373"/>
    <cellStyle name="1_total_휴게시설_시설물단위수량" xfId="3374"/>
    <cellStyle name="1_total_휴게시설_시설물단위수량1" xfId="3375"/>
    <cellStyle name="1_total_휴게시설_시설물단위수량1_시설물단위수량" xfId="3376"/>
    <cellStyle name="1_total_휴게시설_오창수량산출서" xfId="3377"/>
    <cellStyle name="1_total_휴게시설_오창수량산출서_단위수량" xfId="3378"/>
    <cellStyle name="1_total_휴게시설_오창수량산출서_단위수량1" xfId="3379"/>
    <cellStyle name="1_total_휴게시설_오창수량산출서_단위수량산출" xfId="3380"/>
    <cellStyle name="1_total_휴게시설_오창수량산출서_도곡단위수량" xfId="3381"/>
    <cellStyle name="1_total_휴게시설_오창수량산출서_수량산출서-11.25" xfId="3382"/>
    <cellStyle name="1_total_휴게시설_오창수량산출서_수량산출서-11.25_단위수량" xfId="3383"/>
    <cellStyle name="1_total_휴게시설_오창수량산출서_수량산출서-11.25_단위수량1" xfId="3384"/>
    <cellStyle name="1_total_휴게시설_오창수량산출서_수량산출서-11.25_단위수량산출" xfId="3385"/>
    <cellStyle name="1_total_휴게시설_오창수량산출서_수량산출서-11.25_도곡단위수량" xfId="3386"/>
    <cellStyle name="1_total_휴게시설_오창수량산출서_수량산출서-11.25_철거단위수량" xfId="3387"/>
    <cellStyle name="1_total_휴게시설_오창수량산출서_수량산출서-11.25_한수단위수량" xfId="3388"/>
    <cellStyle name="1_total_휴게시설_오창수량산출서_수량산출서-1201" xfId="3389"/>
    <cellStyle name="1_total_휴게시설_오창수량산출서_수량산출서-1201_단위수량" xfId="3390"/>
    <cellStyle name="1_total_휴게시설_오창수량산출서_수량산출서-1201_단위수량1" xfId="3391"/>
    <cellStyle name="1_total_휴게시설_오창수량산출서_수량산출서-1201_단위수량산출" xfId="3392"/>
    <cellStyle name="1_total_휴게시설_오창수량산출서_수량산출서-1201_도곡단위수량" xfId="3393"/>
    <cellStyle name="1_total_휴게시설_오창수량산출서_수량산출서-1201_철거단위수량" xfId="3394"/>
    <cellStyle name="1_total_휴게시설_오창수량산출서_수량산출서-1201_한수단위수량" xfId="3395"/>
    <cellStyle name="1_total_휴게시설_오창수량산출서_시설물단위수량" xfId="3396"/>
    <cellStyle name="1_total_휴게시설_오창수량산출서_시설물단위수량1" xfId="3397"/>
    <cellStyle name="1_total_휴게시설_오창수량산출서_시설물단위수량1_시설물단위수량" xfId="3398"/>
    <cellStyle name="1_total_휴게시설_오창수량산출서_철거단위수량" xfId="3399"/>
    <cellStyle name="1_total_휴게시설_오창수량산출서_한수단위수량" xfId="3400"/>
    <cellStyle name="1_total_휴게시설_철거단위수량" xfId="3401"/>
    <cellStyle name="1_total_휴게시설_한수단위수량" xfId="3402"/>
    <cellStyle name="1_tree" xfId="3409"/>
    <cellStyle name="1_tree_10.24종합" xfId="3410"/>
    <cellStyle name="1_tree_10.24종합_단위수량" xfId="3411"/>
    <cellStyle name="1_tree_10.24종합_단위수량1" xfId="3412"/>
    <cellStyle name="1_tree_10.24종합_단위수량산출" xfId="3413"/>
    <cellStyle name="1_tree_10.24종합_도곡단위수량" xfId="3414"/>
    <cellStyle name="1_tree_10.24종합_수량산출서-11.25" xfId="3415"/>
    <cellStyle name="1_tree_10.24종합_수량산출서-11.25_단위수량" xfId="3416"/>
    <cellStyle name="1_tree_10.24종합_수량산출서-11.25_단위수량1" xfId="3417"/>
    <cellStyle name="1_tree_10.24종합_수량산출서-11.25_단위수량산출" xfId="3418"/>
    <cellStyle name="1_tree_10.24종합_수량산출서-11.25_도곡단위수량" xfId="3419"/>
    <cellStyle name="1_tree_10.24종합_수량산출서-11.25_철거단위수량" xfId="3420"/>
    <cellStyle name="1_tree_10.24종합_수량산출서-11.25_한수단위수량" xfId="3421"/>
    <cellStyle name="1_tree_10.24종합_수량산출서-1201" xfId="3422"/>
    <cellStyle name="1_tree_10.24종합_수량산출서-1201_단위수량" xfId="3423"/>
    <cellStyle name="1_tree_10.24종합_수량산출서-1201_단위수량1" xfId="3424"/>
    <cellStyle name="1_tree_10.24종합_수량산출서-1201_단위수량산출" xfId="3425"/>
    <cellStyle name="1_tree_10.24종합_수량산출서-1201_도곡단위수량" xfId="3426"/>
    <cellStyle name="1_tree_10.24종합_수량산출서-1201_철거단위수량" xfId="3427"/>
    <cellStyle name="1_tree_10.24종합_수량산출서-1201_한수단위수량" xfId="3428"/>
    <cellStyle name="1_tree_10.24종합_시설물단위수량" xfId="3429"/>
    <cellStyle name="1_tree_10.24종합_시설물단위수량1" xfId="3430"/>
    <cellStyle name="1_tree_10.24종합_시설물단위수량1_시설물단위수량" xfId="3431"/>
    <cellStyle name="1_tree_10.24종합_오창수량산출서" xfId="3432"/>
    <cellStyle name="1_tree_10.24종합_오창수량산출서_단위수량" xfId="3433"/>
    <cellStyle name="1_tree_10.24종합_오창수량산출서_단위수량1" xfId="3434"/>
    <cellStyle name="1_tree_10.24종합_오창수량산출서_단위수량산출" xfId="3435"/>
    <cellStyle name="1_tree_10.24종합_오창수량산출서_도곡단위수량" xfId="3436"/>
    <cellStyle name="1_tree_10.24종합_오창수량산출서_수량산출서-11.25" xfId="3437"/>
    <cellStyle name="1_tree_10.24종합_오창수량산출서_수량산출서-11.25_단위수량" xfId="3438"/>
    <cellStyle name="1_tree_10.24종합_오창수량산출서_수량산출서-11.25_단위수량1" xfId="3439"/>
    <cellStyle name="1_tree_10.24종합_오창수량산출서_수량산출서-11.25_단위수량산출" xfId="3440"/>
    <cellStyle name="1_tree_10.24종합_오창수량산출서_수량산출서-11.25_도곡단위수량" xfId="3441"/>
    <cellStyle name="1_tree_10.24종합_오창수량산출서_수량산출서-11.25_철거단위수량" xfId="3442"/>
    <cellStyle name="1_tree_10.24종합_오창수량산출서_수량산출서-11.25_한수단위수량" xfId="3443"/>
    <cellStyle name="1_tree_10.24종합_오창수량산출서_수량산출서-1201" xfId="3444"/>
    <cellStyle name="1_tree_10.24종합_오창수량산출서_수량산출서-1201_단위수량" xfId="3445"/>
    <cellStyle name="1_tree_10.24종합_오창수량산출서_수량산출서-1201_단위수량1" xfId="3446"/>
    <cellStyle name="1_tree_10.24종합_오창수량산출서_수량산출서-1201_단위수량산출" xfId="3447"/>
    <cellStyle name="1_tree_10.24종합_오창수량산출서_수량산출서-1201_도곡단위수량" xfId="3448"/>
    <cellStyle name="1_tree_10.24종합_오창수량산출서_수량산출서-1201_철거단위수량" xfId="3449"/>
    <cellStyle name="1_tree_10.24종합_오창수량산출서_수량산출서-1201_한수단위수량" xfId="3450"/>
    <cellStyle name="1_tree_10.24종합_오창수량산출서_시설물단위수량" xfId="3451"/>
    <cellStyle name="1_tree_10.24종합_오창수량산출서_시설물단위수량1" xfId="3452"/>
    <cellStyle name="1_tree_10.24종합_오창수량산출서_시설물단위수량1_시설물단위수량" xfId="3453"/>
    <cellStyle name="1_tree_10.24종합_오창수량산출서_철거단위수량" xfId="3454"/>
    <cellStyle name="1_tree_10.24종합_오창수량산출서_한수단위수량" xfId="3455"/>
    <cellStyle name="1_tree_10.24종합_철거단위수량" xfId="3456"/>
    <cellStyle name="1_tree_10.24종합_한수단위수량" xfId="3457"/>
    <cellStyle name="1_tree_222" xfId="3458"/>
    <cellStyle name="1_tree_NEW단위수량" xfId="4491"/>
    <cellStyle name="1_tree_NEW단위수량 2" xfId="5726"/>
    <cellStyle name="1_tree_NEW단위수량-영동" xfId="4492"/>
    <cellStyle name="1_tree_NEW단위수량-영동 2" xfId="5727"/>
    <cellStyle name="1_tree_NEW단위수량-전남" xfId="4493"/>
    <cellStyle name="1_tree_NEW단위수량-전남 2" xfId="5728"/>
    <cellStyle name="1_tree_NEW단위수량-주산" xfId="4494"/>
    <cellStyle name="1_tree_NEW단위수량-주산 2" xfId="5729"/>
    <cellStyle name="1_tree_NEW단위수량-진안" xfId="4495"/>
    <cellStyle name="1_tree_NEW단위수량-진안 2" xfId="5730"/>
    <cellStyle name="1_tree_NEW단위수량-행당" xfId="4496"/>
    <cellStyle name="1_tree_NEW단위수량-행당 2" xfId="5731"/>
    <cellStyle name="1_tree_강진생태연못0224" xfId="3459"/>
    <cellStyle name="1_tree_강진생태연못0224_222" xfId="3460"/>
    <cellStyle name="1_tree_관로시설물" xfId="3461"/>
    <cellStyle name="1_tree_관로시설물_단위수량" xfId="3462"/>
    <cellStyle name="1_tree_관로시설물_단위수량1" xfId="3463"/>
    <cellStyle name="1_tree_관로시설물_단위수량산출" xfId="3464"/>
    <cellStyle name="1_tree_관로시설물_도곡단위수량" xfId="3465"/>
    <cellStyle name="1_tree_관로시설물_수량산출서-11.25" xfId="3466"/>
    <cellStyle name="1_tree_관로시설물_수량산출서-11.25_단위수량" xfId="3467"/>
    <cellStyle name="1_tree_관로시설물_수량산출서-11.25_단위수량1" xfId="3468"/>
    <cellStyle name="1_tree_관로시설물_수량산출서-11.25_단위수량산출" xfId="3469"/>
    <cellStyle name="1_tree_관로시설물_수량산출서-11.25_도곡단위수량" xfId="3470"/>
    <cellStyle name="1_tree_관로시설물_수량산출서-11.25_철거단위수량" xfId="3471"/>
    <cellStyle name="1_tree_관로시설물_수량산출서-11.25_한수단위수량" xfId="3472"/>
    <cellStyle name="1_tree_관로시설물_수량산출서-1201" xfId="3473"/>
    <cellStyle name="1_tree_관로시설물_수량산출서-1201_단위수량" xfId="3474"/>
    <cellStyle name="1_tree_관로시설물_수량산출서-1201_단위수량1" xfId="3475"/>
    <cellStyle name="1_tree_관로시설물_수량산출서-1201_단위수량산출" xfId="3476"/>
    <cellStyle name="1_tree_관로시설물_수량산출서-1201_도곡단위수량" xfId="3477"/>
    <cellStyle name="1_tree_관로시설물_수량산출서-1201_철거단위수량" xfId="3478"/>
    <cellStyle name="1_tree_관로시설물_수량산출서-1201_한수단위수량" xfId="3479"/>
    <cellStyle name="1_tree_관로시설물_시설물단위수량" xfId="3480"/>
    <cellStyle name="1_tree_관로시설물_시설물단위수량1" xfId="3481"/>
    <cellStyle name="1_tree_관로시설물_시설물단위수량1_시설물단위수량" xfId="3482"/>
    <cellStyle name="1_tree_관로시설물_오창수량산출서" xfId="3483"/>
    <cellStyle name="1_tree_관로시설물_오창수량산출서_단위수량" xfId="3484"/>
    <cellStyle name="1_tree_관로시설물_오창수량산출서_단위수량1" xfId="3485"/>
    <cellStyle name="1_tree_관로시설물_오창수량산출서_단위수량산출" xfId="3486"/>
    <cellStyle name="1_tree_관로시설물_오창수량산출서_도곡단위수량" xfId="3487"/>
    <cellStyle name="1_tree_관로시설물_오창수량산출서_수량산출서-11.25" xfId="3488"/>
    <cellStyle name="1_tree_관로시설물_오창수량산출서_수량산출서-11.25_단위수량" xfId="3489"/>
    <cellStyle name="1_tree_관로시설물_오창수량산출서_수량산출서-11.25_단위수량1" xfId="3490"/>
    <cellStyle name="1_tree_관로시설물_오창수량산출서_수량산출서-11.25_단위수량산출" xfId="3491"/>
    <cellStyle name="1_tree_관로시설물_오창수량산출서_수량산출서-11.25_도곡단위수량" xfId="3492"/>
    <cellStyle name="1_tree_관로시설물_오창수량산출서_수량산출서-11.25_철거단위수량" xfId="3493"/>
    <cellStyle name="1_tree_관로시설물_오창수량산출서_수량산출서-11.25_한수단위수량" xfId="3494"/>
    <cellStyle name="1_tree_관로시설물_오창수량산출서_수량산출서-1201" xfId="3495"/>
    <cellStyle name="1_tree_관로시설물_오창수량산출서_수량산출서-1201_단위수량" xfId="3496"/>
    <cellStyle name="1_tree_관로시설물_오창수량산출서_수량산출서-1201_단위수량1" xfId="3497"/>
    <cellStyle name="1_tree_관로시설물_오창수량산출서_수량산출서-1201_단위수량산출" xfId="3498"/>
    <cellStyle name="1_tree_관로시설물_오창수량산출서_수량산출서-1201_도곡단위수량" xfId="3499"/>
    <cellStyle name="1_tree_관로시설물_오창수량산출서_수량산출서-1201_철거단위수량" xfId="3500"/>
    <cellStyle name="1_tree_관로시설물_오창수량산출서_수량산출서-1201_한수단위수량" xfId="3501"/>
    <cellStyle name="1_tree_관로시설물_오창수량산출서_시설물단위수량" xfId="3502"/>
    <cellStyle name="1_tree_관로시설물_오창수량산출서_시설물단위수량1" xfId="3503"/>
    <cellStyle name="1_tree_관로시설물_오창수량산출서_시설물단위수량1_시설물단위수량" xfId="3504"/>
    <cellStyle name="1_tree_관로시설물_오창수량산출서_철거단위수량" xfId="3505"/>
    <cellStyle name="1_tree_관로시설물_오창수량산출서_한수단위수량" xfId="3506"/>
    <cellStyle name="1_tree_관로시설물_철거단위수량" xfId="3507"/>
    <cellStyle name="1_tree_관로시설물_한수단위수량" xfId="3508"/>
    <cellStyle name="1_tree_구로리총괄내역" xfId="3509"/>
    <cellStyle name="1_tree_구로리총괄내역_222" xfId="3510"/>
    <cellStyle name="1_tree_구로리총괄내역_강진생태연못0224" xfId="3511"/>
    <cellStyle name="1_tree_구로리총괄내역_강진생태연못0224_222" xfId="3512"/>
    <cellStyle name="1_tree_구로리총괄내역_구로리설계예산서1029" xfId="3513"/>
    <cellStyle name="1_tree_구로리총괄내역_구로리설계예산서1029_222" xfId="3514"/>
    <cellStyle name="1_tree_구로리총괄내역_구로리설계예산서1029_강진생태연못0224" xfId="3515"/>
    <cellStyle name="1_tree_구로리총괄내역_구로리설계예산서1029_강진생태연못0224_222" xfId="3516"/>
    <cellStyle name="1_tree_구로리총괄내역_구로리설계예산서1029_내역서1128" xfId="3517"/>
    <cellStyle name="1_tree_구로리총괄내역_구로리설계예산서1029_내역서1128_양목초교 학교공원화사업변경내역서(06.04.14)" xfId="3518"/>
    <cellStyle name="1_tree_구로리총괄내역_구로리설계예산서1029_연못조성 수정" xfId="3519"/>
    <cellStyle name="1_tree_구로리총괄내역_구로리설계예산서1029_연못조성 수정_222" xfId="3520"/>
    <cellStyle name="1_tree_구로리총괄내역_구로리설계예산서1029_충장 체육공원증액설변" xfId="3521"/>
    <cellStyle name="1_tree_구로리총괄내역_구로리설계예산서1118준공" xfId="3522"/>
    <cellStyle name="1_tree_구로리총괄내역_구로리설계예산서1118준공_222" xfId="3523"/>
    <cellStyle name="1_tree_구로리총괄내역_구로리설계예산서1118준공_강진생태연못0224" xfId="3524"/>
    <cellStyle name="1_tree_구로리총괄내역_구로리설계예산서1118준공_강진생태연못0224_222" xfId="3525"/>
    <cellStyle name="1_tree_구로리총괄내역_구로리설계예산서1118준공_내역서1128" xfId="3526"/>
    <cellStyle name="1_tree_구로리총괄내역_구로리설계예산서1118준공_내역서1128_양목초교 학교공원화사업변경내역서(06.04.14)" xfId="3527"/>
    <cellStyle name="1_tree_구로리총괄내역_구로리설계예산서1118준공_연못조성 수정" xfId="3528"/>
    <cellStyle name="1_tree_구로리총괄내역_구로리설계예산서1118준공_연못조성 수정_222" xfId="3529"/>
    <cellStyle name="1_tree_구로리총괄내역_구로리설계예산서1118준공_충장 체육공원증액설변" xfId="3530"/>
    <cellStyle name="1_tree_구로리총괄내역_구로리설계예산서조경" xfId="3531"/>
    <cellStyle name="1_tree_구로리총괄내역_구로리설계예산서조경_222" xfId="3532"/>
    <cellStyle name="1_tree_구로리총괄내역_구로리설계예산서조경_강진생태연못0224" xfId="3533"/>
    <cellStyle name="1_tree_구로리총괄내역_구로리설계예산서조경_강진생태연못0224_222" xfId="3534"/>
    <cellStyle name="1_tree_구로리총괄내역_구로리설계예산서조경_내역서1128" xfId="3535"/>
    <cellStyle name="1_tree_구로리총괄내역_구로리설계예산서조경_내역서1128_양목초교 학교공원화사업변경내역서(06.04.14)" xfId="3536"/>
    <cellStyle name="1_tree_구로리총괄내역_구로리설계예산서조경_연못조성 수정" xfId="3537"/>
    <cellStyle name="1_tree_구로리총괄내역_구로리설계예산서조경_연못조성 수정_222" xfId="3538"/>
    <cellStyle name="1_tree_구로리총괄내역_구로리설계예산서조경_충장 체육공원증액설변" xfId="3539"/>
    <cellStyle name="1_tree_구로리총괄내역_구로리어린이공원예산서(조경)1125" xfId="3540"/>
    <cellStyle name="1_tree_구로리총괄내역_구로리어린이공원예산서(조경)1125_222" xfId="3541"/>
    <cellStyle name="1_tree_구로리총괄내역_구로리어린이공원예산서(조경)1125_강진생태연못0224" xfId="3542"/>
    <cellStyle name="1_tree_구로리총괄내역_구로리어린이공원예산서(조경)1125_강진생태연못0224_222" xfId="3543"/>
    <cellStyle name="1_tree_구로리총괄내역_구로리어린이공원예산서(조경)1125_내역서1128" xfId="3544"/>
    <cellStyle name="1_tree_구로리총괄내역_구로리어린이공원예산서(조경)1125_내역서1128_양목초교 학교공원화사업변경내역서(06.04.14)" xfId="3545"/>
    <cellStyle name="1_tree_구로리총괄내역_구로리어린이공원예산서(조경)1125_연못조성 수정" xfId="3546"/>
    <cellStyle name="1_tree_구로리총괄내역_구로리어린이공원예산서(조경)1125_연못조성 수정_222" xfId="3547"/>
    <cellStyle name="1_tree_구로리총괄내역_구로리어린이공원예산서(조경)1125_충장 체육공원증액설변" xfId="3548"/>
    <cellStyle name="1_tree_구로리총괄내역_내역서" xfId="3549"/>
    <cellStyle name="1_tree_구로리총괄내역_내역서_222" xfId="3550"/>
    <cellStyle name="1_tree_구로리총괄내역_내역서_강진생태연못0224" xfId="3551"/>
    <cellStyle name="1_tree_구로리총괄내역_내역서_강진생태연못0224_222" xfId="3552"/>
    <cellStyle name="1_tree_구로리총괄내역_내역서_내역서1128" xfId="3553"/>
    <cellStyle name="1_tree_구로리총괄내역_내역서_내역서1128_양목초교 학교공원화사업변경내역서(06.04.14)" xfId="3554"/>
    <cellStyle name="1_tree_구로리총괄내역_내역서_연못조성 수정" xfId="3555"/>
    <cellStyle name="1_tree_구로리총괄내역_내역서_연못조성 수정_222" xfId="3556"/>
    <cellStyle name="1_tree_구로리총괄내역_내역서_충장 체육공원증액설변" xfId="3557"/>
    <cellStyle name="1_tree_구로리총괄내역_내역서1128" xfId="3558"/>
    <cellStyle name="1_tree_구로리총괄내역_내역서1128_양목초교 학교공원화사업변경내역서(06.04.14)" xfId="3559"/>
    <cellStyle name="1_tree_구로리총괄내역_노임단가표" xfId="3560"/>
    <cellStyle name="1_tree_구로리총괄내역_노임단가표_222" xfId="3561"/>
    <cellStyle name="1_tree_구로리총괄내역_노임단가표_강진생태연못0224" xfId="3562"/>
    <cellStyle name="1_tree_구로리총괄내역_노임단가표_강진생태연못0224_222" xfId="3563"/>
    <cellStyle name="1_tree_구로리총괄내역_노임단가표_내역서1128" xfId="3564"/>
    <cellStyle name="1_tree_구로리총괄내역_노임단가표_내역서1128_양목초교 학교공원화사업변경내역서(06.04.14)" xfId="3565"/>
    <cellStyle name="1_tree_구로리총괄내역_노임단가표_연못조성 수정" xfId="3566"/>
    <cellStyle name="1_tree_구로리총괄내역_노임단가표_연못조성 수정_222" xfId="3567"/>
    <cellStyle name="1_tree_구로리총괄내역_노임단가표_충장 체육공원증액설변" xfId="3568"/>
    <cellStyle name="1_tree_구로리총괄내역_수도권매립지" xfId="3569"/>
    <cellStyle name="1_tree_구로리총괄내역_수도권매립지_222" xfId="3570"/>
    <cellStyle name="1_tree_구로리총괄내역_수도권매립지_강진생태연못0224" xfId="3571"/>
    <cellStyle name="1_tree_구로리총괄내역_수도권매립지_강진생태연못0224_222" xfId="3572"/>
    <cellStyle name="1_tree_구로리총괄내역_수도권매립지_내역서1128" xfId="3573"/>
    <cellStyle name="1_tree_구로리총괄내역_수도권매립지_내역서1128_양목초교 학교공원화사업변경내역서(06.04.14)" xfId="3574"/>
    <cellStyle name="1_tree_구로리총괄내역_수도권매립지_연못조성 수정" xfId="3575"/>
    <cellStyle name="1_tree_구로리총괄내역_수도권매립지_연못조성 수정_222" xfId="3576"/>
    <cellStyle name="1_tree_구로리총괄내역_수도권매립지_충장 체육공원증액설변" xfId="3577"/>
    <cellStyle name="1_tree_구로리총괄내역_수도권매립지1004(발주용)" xfId="3578"/>
    <cellStyle name="1_tree_구로리총괄내역_수도권매립지1004(발주용)_222" xfId="3579"/>
    <cellStyle name="1_tree_구로리총괄내역_수도권매립지1004(발주용)_강진생태연못0224" xfId="3580"/>
    <cellStyle name="1_tree_구로리총괄내역_수도권매립지1004(발주용)_강진생태연못0224_222" xfId="3581"/>
    <cellStyle name="1_tree_구로리총괄내역_수도권매립지1004(발주용)_내역서1128" xfId="3582"/>
    <cellStyle name="1_tree_구로리총괄내역_수도권매립지1004(발주용)_내역서1128_양목초교 학교공원화사업변경내역서(06.04.14)" xfId="3583"/>
    <cellStyle name="1_tree_구로리총괄내역_수도권매립지1004(발주용)_연못조성 수정" xfId="3584"/>
    <cellStyle name="1_tree_구로리총괄내역_수도권매립지1004(발주용)_연못조성 수정_222" xfId="3585"/>
    <cellStyle name="1_tree_구로리총괄내역_수도권매립지1004(발주용)_충장 체육공원증액설변" xfId="3586"/>
    <cellStyle name="1_tree_구로리총괄내역_연못조성 수정" xfId="3587"/>
    <cellStyle name="1_tree_구로리총괄내역_연못조성 수정_222" xfId="3588"/>
    <cellStyle name="1_tree_구로리총괄내역_일신건영설계예산서(0211)" xfId="3589"/>
    <cellStyle name="1_tree_구로리총괄내역_일신건영설계예산서(0211)_222" xfId="3590"/>
    <cellStyle name="1_tree_구로리총괄내역_일신건영설계예산서(0211)_강진생태연못0224" xfId="3591"/>
    <cellStyle name="1_tree_구로리총괄내역_일신건영설계예산서(0211)_강진생태연못0224_222" xfId="3592"/>
    <cellStyle name="1_tree_구로리총괄내역_일신건영설계예산서(0211)_내역서1128" xfId="3593"/>
    <cellStyle name="1_tree_구로리총괄내역_일신건영설계예산서(0211)_내역서1128_양목초교 학교공원화사업변경내역서(06.04.14)" xfId="3594"/>
    <cellStyle name="1_tree_구로리총괄내역_일신건영설계예산서(0211)_연못조성 수정" xfId="3595"/>
    <cellStyle name="1_tree_구로리총괄내역_일신건영설계예산서(0211)_연못조성 수정_222" xfId="3596"/>
    <cellStyle name="1_tree_구로리총괄내역_일신건영설계예산서(0211)_충장 체육공원증액설변" xfId="3597"/>
    <cellStyle name="1_tree_구로리총괄내역_일위대가" xfId="3598"/>
    <cellStyle name="1_tree_구로리총괄내역_일위대가_222" xfId="3599"/>
    <cellStyle name="1_tree_구로리총괄내역_일위대가_강진생태연못0224" xfId="3600"/>
    <cellStyle name="1_tree_구로리총괄내역_일위대가_강진생태연못0224_222" xfId="3601"/>
    <cellStyle name="1_tree_구로리총괄내역_일위대가_내역서1128" xfId="3602"/>
    <cellStyle name="1_tree_구로리총괄내역_일위대가_내역서1128_양목초교 학교공원화사업변경내역서(06.04.14)" xfId="3603"/>
    <cellStyle name="1_tree_구로리총괄내역_일위대가_연못조성 수정" xfId="3604"/>
    <cellStyle name="1_tree_구로리총괄내역_일위대가_연못조성 수정_222" xfId="3605"/>
    <cellStyle name="1_tree_구로리총괄내역_일위대가_충장 체육공원증액설변" xfId="3606"/>
    <cellStyle name="1_tree_구로리총괄내역_자재단가표" xfId="3607"/>
    <cellStyle name="1_tree_구로리총괄내역_자재단가표_222" xfId="3608"/>
    <cellStyle name="1_tree_구로리총괄내역_자재단가표_강진생태연못0224" xfId="3609"/>
    <cellStyle name="1_tree_구로리총괄내역_자재단가표_강진생태연못0224_222" xfId="3610"/>
    <cellStyle name="1_tree_구로리총괄내역_자재단가표_내역서1128" xfId="3611"/>
    <cellStyle name="1_tree_구로리총괄내역_자재단가표_내역서1128_양목초교 학교공원화사업변경내역서(06.04.14)" xfId="3612"/>
    <cellStyle name="1_tree_구로리총괄내역_자재단가표_연못조성 수정" xfId="3613"/>
    <cellStyle name="1_tree_구로리총괄내역_자재단가표_연못조성 수정_222" xfId="3614"/>
    <cellStyle name="1_tree_구로리총괄내역_자재단가표_충장 체육공원증액설변" xfId="3615"/>
    <cellStyle name="1_tree_구로리총괄내역_장안초등학교내역0814" xfId="3616"/>
    <cellStyle name="1_tree_구로리총괄내역_장안초등학교내역0814_222" xfId="3617"/>
    <cellStyle name="1_tree_구로리총괄내역_장안초등학교내역0814_강진생태연못0224" xfId="3618"/>
    <cellStyle name="1_tree_구로리총괄내역_장안초등학교내역0814_강진생태연못0224_222" xfId="3619"/>
    <cellStyle name="1_tree_구로리총괄내역_장안초등학교내역0814_내역서1128" xfId="3620"/>
    <cellStyle name="1_tree_구로리총괄내역_장안초등학교내역0814_내역서1128_양목초교 학교공원화사업변경내역서(06.04.14)" xfId="3621"/>
    <cellStyle name="1_tree_구로리총괄내역_장안초등학교내역0814_연못조성 수정" xfId="3622"/>
    <cellStyle name="1_tree_구로리총괄내역_장안초등학교내역0814_연못조성 수정_222" xfId="3623"/>
    <cellStyle name="1_tree_구로리총괄내역_장안초등학교내역0814_충장 체육공원증액설변" xfId="3624"/>
    <cellStyle name="1_tree_구로리총괄내역_충장 체육공원증액설변" xfId="3625"/>
    <cellStyle name="1_tree_구조물,조형물,수목보호" xfId="3626"/>
    <cellStyle name="1_tree_구조물,조형물,수목보호_단위수량" xfId="3627"/>
    <cellStyle name="1_tree_구조물,조형물,수목보호_단위수량1" xfId="3628"/>
    <cellStyle name="1_tree_구조물,조형물,수목보호_단위수량산출" xfId="3629"/>
    <cellStyle name="1_tree_구조물,조형물,수목보호_도곡단위수량" xfId="3630"/>
    <cellStyle name="1_tree_구조물,조형물,수목보호_수량산출서-11.25" xfId="3631"/>
    <cellStyle name="1_tree_구조물,조형물,수목보호_수량산출서-11.25_단위수량" xfId="3632"/>
    <cellStyle name="1_tree_구조물,조형물,수목보호_수량산출서-11.25_단위수량1" xfId="3633"/>
    <cellStyle name="1_tree_구조물,조형물,수목보호_수량산출서-11.25_단위수량산출" xfId="3634"/>
    <cellStyle name="1_tree_구조물,조형물,수목보호_수량산출서-11.25_도곡단위수량" xfId="3635"/>
    <cellStyle name="1_tree_구조물,조형물,수목보호_수량산출서-11.25_철거단위수량" xfId="3636"/>
    <cellStyle name="1_tree_구조물,조형물,수목보호_수량산출서-11.25_한수단위수량" xfId="3637"/>
    <cellStyle name="1_tree_구조물,조형물,수목보호_수량산출서-1201" xfId="3638"/>
    <cellStyle name="1_tree_구조물,조형물,수목보호_수량산출서-1201_단위수량" xfId="3639"/>
    <cellStyle name="1_tree_구조물,조형물,수목보호_수량산출서-1201_단위수량1" xfId="3640"/>
    <cellStyle name="1_tree_구조물,조형물,수목보호_수량산출서-1201_단위수량산출" xfId="3641"/>
    <cellStyle name="1_tree_구조물,조형물,수목보호_수량산출서-1201_도곡단위수량" xfId="3642"/>
    <cellStyle name="1_tree_구조물,조형물,수목보호_수량산출서-1201_철거단위수량" xfId="3643"/>
    <cellStyle name="1_tree_구조물,조형물,수목보호_수량산출서-1201_한수단위수량" xfId="3644"/>
    <cellStyle name="1_tree_구조물,조형물,수목보호_시설물단위수량" xfId="3645"/>
    <cellStyle name="1_tree_구조물,조형물,수목보호_시설물단위수량1" xfId="3646"/>
    <cellStyle name="1_tree_구조물,조형물,수목보호_시설물단위수량1_시설물단위수량" xfId="3647"/>
    <cellStyle name="1_tree_구조물,조형물,수목보호_오창수량산출서" xfId="3648"/>
    <cellStyle name="1_tree_구조물,조형물,수목보호_오창수량산출서_단위수량" xfId="3649"/>
    <cellStyle name="1_tree_구조물,조형물,수목보호_오창수량산출서_단위수량1" xfId="3650"/>
    <cellStyle name="1_tree_구조물,조형물,수목보호_오창수량산출서_단위수량산출" xfId="3651"/>
    <cellStyle name="1_tree_구조물,조형물,수목보호_오창수량산출서_도곡단위수량" xfId="3652"/>
    <cellStyle name="1_tree_구조물,조형물,수목보호_오창수량산출서_수량산출서-11.25" xfId="3653"/>
    <cellStyle name="1_tree_구조물,조형물,수목보호_오창수량산출서_수량산출서-11.25_단위수량" xfId="3654"/>
    <cellStyle name="1_tree_구조물,조형물,수목보호_오창수량산출서_수량산출서-11.25_단위수량1" xfId="3655"/>
    <cellStyle name="1_tree_구조물,조형물,수목보호_오창수량산출서_수량산출서-11.25_단위수량산출" xfId="3656"/>
    <cellStyle name="1_tree_구조물,조형물,수목보호_오창수량산출서_수량산출서-11.25_도곡단위수량" xfId="3657"/>
    <cellStyle name="1_tree_구조물,조형물,수목보호_오창수량산출서_수량산출서-11.25_철거단위수량" xfId="3658"/>
    <cellStyle name="1_tree_구조물,조형물,수목보호_오창수량산출서_수량산출서-11.25_한수단위수량" xfId="3659"/>
    <cellStyle name="1_tree_구조물,조형물,수목보호_오창수량산출서_수량산출서-1201" xfId="3660"/>
    <cellStyle name="1_tree_구조물,조형물,수목보호_오창수량산출서_수량산출서-1201_단위수량" xfId="3661"/>
    <cellStyle name="1_tree_구조물,조형물,수목보호_오창수량산출서_수량산출서-1201_단위수량1" xfId="3662"/>
    <cellStyle name="1_tree_구조물,조형물,수목보호_오창수량산출서_수량산출서-1201_단위수량산출" xfId="3663"/>
    <cellStyle name="1_tree_구조물,조형물,수목보호_오창수량산출서_수량산출서-1201_도곡단위수량" xfId="3664"/>
    <cellStyle name="1_tree_구조물,조형물,수목보호_오창수량산출서_수량산출서-1201_철거단위수량" xfId="3665"/>
    <cellStyle name="1_tree_구조물,조형물,수목보호_오창수량산출서_수량산출서-1201_한수단위수량" xfId="3666"/>
    <cellStyle name="1_tree_구조물,조형물,수목보호_오창수량산출서_시설물단위수량" xfId="3667"/>
    <cellStyle name="1_tree_구조물,조형물,수목보호_오창수량산출서_시설물단위수량1" xfId="3668"/>
    <cellStyle name="1_tree_구조물,조형물,수목보호_오창수량산출서_시설물단위수량1_시설물단위수량" xfId="3669"/>
    <cellStyle name="1_tree_구조물,조형물,수목보호_오창수량산출서_철거단위수량" xfId="3670"/>
    <cellStyle name="1_tree_구조물,조형물,수목보호_오창수량산출서_한수단위수량" xfId="3671"/>
    <cellStyle name="1_tree_구조물,조형물,수목보호_철거단위수량" xfId="3672"/>
    <cellStyle name="1_tree_구조물,조형물,수목보호_한수단위수량" xfId="3673"/>
    <cellStyle name="1_tree_내역서1128" xfId="3674"/>
    <cellStyle name="1_tree_내역서1128_양목초교 학교공원화사업변경내역서(06.04.14)" xfId="3675"/>
    <cellStyle name="1_tree_단위수량" xfId="3676"/>
    <cellStyle name="1_tree_단위수량1" xfId="3677"/>
    <cellStyle name="1_tree_단위수량산출" xfId="3678"/>
    <cellStyle name="1_tree_단위수량산출_1" xfId="3679"/>
    <cellStyle name="1_tree_단위수량산출_단위수량" xfId="3680"/>
    <cellStyle name="1_tree_단위수량산출_단위수량1" xfId="3681"/>
    <cellStyle name="1_tree_단위수량산출_단위수량산출" xfId="3682"/>
    <cellStyle name="1_tree_단위수량산출_도곡단위수량" xfId="3683"/>
    <cellStyle name="1_tree_단위수량산출_수량산출서-11.25" xfId="3684"/>
    <cellStyle name="1_tree_단위수량산출_수량산출서-11.25_단위수량" xfId="3685"/>
    <cellStyle name="1_tree_단위수량산출_수량산출서-11.25_단위수량1" xfId="3686"/>
    <cellStyle name="1_tree_단위수량산출_수량산출서-11.25_단위수량산출" xfId="3687"/>
    <cellStyle name="1_tree_단위수량산출_수량산출서-11.25_도곡단위수량" xfId="3688"/>
    <cellStyle name="1_tree_단위수량산출_수량산출서-11.25_철거단위수량" xfId="3689"/>
    <cellStyle name="1_tree_단위수량산출_수량산출서-11.25_한수단위수량" xfId="3690"/>
    <cellStyle name="1_tree_단위수량산출_수량산출서-1201" xfId="3691"/>
    <cellStyle name="1_tree_단위수량산출_수량산출서-1201_단위수량" xfId="3692"/>
    <cellStyle name="1_tree_단위수량산출_수량산출서-1201_단위수량1" xfId="3693"/>
    <cellStyle name="1_tree_단위수량산출_수량산출서-1201_단위수량산출" xfId="3694"/>
    <cellStyle name="1_tree_단위수량산출_수량산출서-1201_도곡단위수량" xfId="3695"/>
    <cellStyle name="1_tree_단위수량산출_수량산출서-1201_철거단위수량" xfId="3696"/>
    <cellStyle name="1_tree_단위수량산출_수량산출서-1201_한수단위수량" xfId="3697"/>
    <cellStyle name="1_tree_단위수량산출_시설물단위수량" xfId="3698"/>
    <cellStyle name="1_tree_단위수량산출_시설물단위수량1" xfId="3699"/>
    <cellStyle name="1_tree_단위수량산출_시설물단위수량1_시설물단위수량" xfId="3700"/>
    <cellStyle name="1_tree_단위수량산출_오창수량산출서" xfId="3701"/>
    <cellStyle name="1_tree_단위수량산출_오창수량산출서_단위수량" xfId="3702"/>
    <cellStyle name="1_tree_단위수량산출_오창수량산출서_단위수량1" xfId="3703"/>
    <cellStyle name="1_tree_단위수량산출_오창수량산출서_단위수량산출" xfId="3704"/>
    <cellStyle name="1_tree_단위수량산출_오창수량산출서_도곡단위수량" xfId="3705"/>
    <cellStyle name="1_tree_단위수량산출_오창수량산출서_수량산출서-11.25" xfId="3706"/>
    <cellStyle name="1_tree_단위수량산출_오창수량산출서_수량산출서-11.25_단위수량" xfId="3707"/>
    <cellStyle name="1_tree_단위수량산출_오창수량산출서_수량산출서-11.25_단위수량1" xfId="3708"/>
    <cellStyle name="1_tree_단위수량산출_오창수량산출서_수량산출서-11.25_단위수량산출" xfId="3709"/>
    <cellStyle name="1_tree_단위수량산출_오창수량산출서_수량산출서-11.25_도곡단위수량" xfId="3710"/>
    <cellStyle name="1_tree_단위수량산출_오창수량산출서_수량산출서-11.25_철거단위수량" xfId="3711"/>
    <cellStyle name="1_tree_단위수량산출_오창수량산출서_수량산출서-11.25_한수단위수량" xfId="3712"/>
    <cellStyle name="1_tree_단위수량산출_오창수량산출서_수량산출서-1201" xfId="3713"/>
    <cellStyle name="1_tree_단위수량산출_오창수량산출서_수량산출서-1201_단위수량" xfId="3714"/>
    <cellStyle name="1_tree_단위수량산출_오창수량산출서_수량산출서-1201_단위수량1" xfId="3715"/>
    <cellStyle name="1_tree_단위수량산출_오창수량산출서_수량산출서-1201_단위수량산출" xfId="3716"/>
    <cellStyle name="1_tree_단위수량산출_오창수량산출서_수량산출서-1201_도곡단위수량" xfId="3717"/>
    <cellStyle name="1_tree_단위수량산출_오창수량산출서_수량산출서-1201_철거단위수량" xfId="3718"/>
    <cellStyle name="1_tree_단위수량산출_오창수량산출서_수량산출서-1201_한수단위수량" xfId="3719"/>
    <cellStyle name="1_tree_단위수량산출_오창수량산출서_시설물단위수량" xfId="3720"/>
    <cellStyle name="1_tree_단위수량산출_오창수량산출서_시설물단위수량1" xfId="3721"/>
    <cellStyle name="1_tree_단위수량산출_오창수량산출서_시설물단위수량1_시설물단위수량" xfId="3722"/>
    <cellStyle name="1_tree_단위수량산출_오창수량산출서_철거단위수량" xfId="3723"/>
    <cellStyle name="1_tree_단위수량산출_오창수량산출서_한수단위수량" xfId="3724"/>
    <cellStyle name="1_tree_단위수량산출_철거단위수량" xfId="3725"/>
    <cellStyle name="1_tree_단위수량산출_한수단위수량" xfId="3726"/>
    <cellStyle name="1_tree_단위수량산출1" xfId="3727"/>
    <cellStyle name="1_tree_단위수량산출-1" xfId="3728"/>
    <cellStyle name="1_tree_단위수량산출1_단위수량" xfId="3729"/>
    <cellStyle name="1_tree_단위수량산출-1_단위수량" xfId="3730"/>
    <cellStyle name="1_tree_단위수량산출1_단위수량1" xfId="3731"/>
    <cellStyle name="1_tree_단위수량산출-1_단위수량1" xfId="3732"/>
    <cellStyle name="1_tree_단위수량산출1_단위수량산출" xfId="3733"/>
    <cellStyle name="1_tree_단위수량산출-1_단위수량산출" xfId="3734"/>
    <cellStyle name="1_tree_단위수량산출1_도곡단위수량" xfId="3735"/>
    <cellStyle name="1_tree_단위수량산출-1_도곡단위수량" xfId="3736"/>
    <cellStyle name="1_tree_단위수량산출1_수량산출서-11.25" xfId="3737"/>
    <cellStyle name="1_tree_단위수량산출-1_수량산출서-11.25" xfId="3738"/>
    <cellStyle name="1_tree_단위수량산출1_수량산출서-11.25_단위수량" xfId="3739"/>
    <cellStyle name="1_tree_단위수량산출-1_수량산출서-11.25_단위수량" xfId="3740"/>
    <cellStyle name="1_tree_단위수량산출1_수량산출서-11.25_단위수량1" xfId="3741"/>
    <cellStyle name="1_tree_단위수량산출-1_수량산출서-11.25_단위수량1" xfId="3742"/>
    <cellStyle name="1_tree_단위수량산출1_수량산출서-11.25_단위수량산출" xfId="3743"/>
    <cellStyle name="1_tree_단위수량산출-1_수량산출서-11.25_단위수량산출" xfId="3744"/>
    <cellStyle name="1_tree_단위수량산출1_수량산출서-11.25_도곡단위수량" xfId="3745"/>
    <cellStyle name="1_tree_단위수량산출-1_수량산출서-11.25_도곡단위수량" xfId="3746"/>
    <cellStyle name="1_tree_단위수량산출1_수량산출서-11.25_철거단위수량" xfId="3747"/>
    <cellStyle name="1_tree_단위수량산출-1_수량산출서-11.25_철거단위수량" xfId="3748"/>
    <cellStyle name="1_tree_단위수량산출1_수량산출서-11.25_한수단위수량" xfId="3749"/>
    <cellStyle name="1_tree_단위수량산출-1_수량산출서-11.25_한수단위수량" xfId="3750"/>
    <cellStyle name="1_tree_단위수량산출1_수량산출서-1201" xfId="3751"/>
    <cellStyle name="1_tree_단위수량산출-1_수량산출서-1201" xfId="3752"/>
    <cellStyle name="1_tree_단위수량산출1_수량산출서-1201_단위수량" xfId="3753"/>
    <cellStyle name="1_tree_단위수량산출-1_수량산출서-1201_단위수량" xfId="3754"/>
    <cellStyle name="1_tree_단위수량산출1_수량산출서-1201_단위수량1" xfId="3755"/>
    <cellStyle name="1_tree_단위수량산출-1_수량산출서-1201_단위수량1" xfId="3756"/>
    <cellStyle name="1_tree_단위수량산출1_수량산출서-1201_단위수량산출" xfId="3757"/>
    <cellStyle name="1_tree_단위수량산출-1_수량산출서-1201_단위수량산출" xfId="3758"/>
    <cellStyle name="1_tree_단위수량산출1_수량산출서-1201_도곡단위수량" xfId="3759"/>
    <cellStyle name="1_tree_단위수량산출-1_수량산출서-1201_도곡단위수량" xfId="3760"/>
    <cellStyle name="1_tree_단위수량산출1_수량산출서-1201_철거단위수량" xfId="3761"/>
    <cellStyle name="1_tree_단위수량산출-1_수량산출서-1201_철거단위수량" xfId="3762"/>
    <cellStyle name="1_tree_단위수량산출1_수량산출서-1201_한수단위수량" xfId="3763"/>
    <cellStyle name="1_tree_단위수량산출-1_수량산출서-1201_한수단위수량" xfId="3764"/>
    <cellStyle name="1_tree_단위수량산출1_시설물단위수량" xfId="3765"/>
    <cellStyle name="1_tree_단위수량산출-1_시설물단위수량" xfId="3766"/>
    <cellStyle name="1_tree_단위수량산출1_시설물단위수량1" xfId="3767"/>
    <cellStyle name="1_tree_단위수량산출-1_시설물단위수량1" xfId="3768"/>
    <cellStyle name="1_tree_단위수량산출1_시설물단위수량1_시설물단위수량" xfId="3769"/>
    <cellStyle name="1_tree_단위수량산출-1_시설물단위수량1_시설물단위수량" xfId="3770"/>
    <cellStyle name="1_tree_단위수량산출1_오창수량산출서" xfId="3771"/>
    <cellStyle name="1_tree_단위수량산출-1_오창수량산출서" xfId="3772"/>
    <cellStyle name="1_tree_단위수량산출1_오창수량산출서_단위수량" xfId="3773"/>
    <cellStyle name="1_tree_단위수량산출-1_오창수량산출서_단위수량" xfId="3774"/>
    <cellStyle name="1_tree_단위수량산출1_오창수량산출서_단위수량1" xfId="3775"/>
    <cellStyle name="1_tree_단위수량산출-1_오창수량산출서_단위수량1" xfId="3776"/>
    <cellStyle name="1_tree_단위수량산출1_오창수량산출서_단위수량산출" xfId="3777"/>
    <cellStyle name="1_tree_단위수량산출-1_오창수량산출서_단위수량산출" xfId="3778"/>
    <cellStyle name="1_tree_단위수량산출1_오창수량산출서_도곡단위수량" xfId="3779"/>
    <cellStyle name="1_tree_단위수량산출-1_오창수량산출서_도곡단위수량" xfId="3780"/>
    <cellStyle name="1_tree_단위수량산출1_오창수량산출서_수량산출서-11.25" xfId="3781"/>
    <cellStyle name="1_tree_단위수량산출-1_오창수량산출서_수량산출서-11.25" xfId="3782"/>
    <cellStyle name="1_tree_단위수량산출1_오창수량산출서_수량산출서-11.25_단위수량" xfId="3783"/>
    <cellStyle name="1_tree_단위수량산출-1_오창수량산출서_수량산출서-11.25_단위수량" xfId="3784"/>
    <cellStyle name="1_tree_단위수량산출1_오창수량산출서_수량산출서-11.25_단위수량1" xfId="3785"/>
    <cellStyle name="1_tree_단위수량산출-1_오창수량산출서_수량산출서-11.25_단위수량1" xfId="3786"/>
    <cellStyle name="1_tree_단위수량산출1_오창수량산출서_수량산출서-11.25_단위수량산출" xfId="3787"/>
    <cellStyle name="1_tree_단위수량산출-1_오창수량산출서_수량산출서-11.25_단위수량산출" xfId="3788"/>
    <cellStyle name="1_tree_단위수량산출1_오창수량산출서_수량산출서-11.25_도곡단위수량" xfId="3789"/>
    <cellStyle name="1_tree_단위수량산출-1_오창수량산출서_수량산출서-11.25_도곡단위수량" xfId="3790"/>
    <cellStyle name="1_tree_단위수량산출1_오창수량산출서_수량산출서-11.25_철거단위수량" xfId="3791"/>
    <cellStyle name="1_tree_단위수량산출-1_오창수량산출서_수량산출서-11.25_철거단위수량" xfId="3792"/>
    <cellStyle name="1_tree_단위수량산출1_오창수량산출서_수량산출서-11.25_한수단위수량" xfId="3793"/>
    <cellStyle name="1_tree_단위수량산출-1_오창수량산출서_수량산출서-11.25_한수단위수량" xfId="3794"/>
    <cellStyle name="1_tree_단위수량산출1_오창수량산출서_수량산출서-1201" xfId="3795"/>
    <cellStyle name="1_tree_단위수량산출-1_오창수량산출서_수량산출서-1201" xfId="3796"/>
    <cellStyle name="1_tree_단위수량산출1_오창수량산출서_수량산출서-1201_단위수량" xfId="3797"/>
    <cellStyle name="1_tree_단위수량산출-1_오창수량산출서_수량산출서-1201_단위수량" xfId="3798"/>
    <cellStyle name="1_tree_단위수량산출1_오창수량산출서_수량산출서-1201_단위수량1" xfId="3799"/>
    <cellStyle name="1_tree_단위수량산출-1_오창수량산출서_수량산출서-1201_단위수량1" xfId="3800"/>
    <cellStyle name="1_tree_단위수량산출1_오창수량산출서_수량산출서-1201_단위수량산출" xfId="3801"/>
    <cellStyle name="1_tree_단위수량산출-1_오창수량산출서_수량산출서-1201_단위수량산출" xfId="3802"/>
    <cellStyle name="1_tree_단위수량산출1_오창수량산출서_수량산출서-1201_도곡단위수량" xfId="3803"/>
    <cellStyle name="1_tree_단위수량산출-1_오창수량산출서_수량산출서-1201_도곡단위수량" xfId="3804"/>
    <cellStyle name="1_tree_단위수량산출1_오창수량산출서_수량산출서-1201_철거단위수량" xfId="3805"/>
    <cellStyle name="1_tree_단위수량산출-1_오창수량산출서_수량산출서-1201_철거단위수량" xfId="3806"/>
    <cellStyle name="1_tree_단위수량산출1_오창수량산출서_수량산출서-1201_한수단위수량" xfId="3807"/>
    <cellStyle name="1_tree_단위수량산출-1_오창수량산출서_수량산출서-1201_한수단위수량" xfId="3808"/>
    <cellStyle name="1_tree_단위수량산출1_오창수량산출서_시설물단위수량" xfId="3809"/>
    <cellStyle name="1_tree_단위수량산출-1_오창수량산출서_시설물단위수량" xfId="3810"/>
    <cellStyle name="1_tree_단위수량산출1_오창수량산출서_시설물단위수량1" xfId="3811"/>
    <cellStyle name="1_tree_단위수량산출-1_오창수량산출서_시설물단위수량1" xfId="3812"/>
    <cellStyle name="1_tree_단위수량산출1_오창수량산출서_시설물단위수량1_시설물단위수량" xfId="3813"/>
    <cellStyle name="1_tree_단위수량산출-1_오창수량산출서_시설물단위수량1_시설물단위수량" xfId="3814"/>
    <cellStyle name="1_tree_단위수량산출1_오창수량산출서_철거단위수량" xfId="3815"/>
    <cellStyle name="1_tree_단위수량산출-1_오창수량산출서_철거단위수량" xfId="3816"/>
    <cellStyle name="1_tree_단위수량산출1_오창수량산출서_한수단위수량" xfId="3817"/>
    <cellStyle name="1_tree_단위수량산출-1_오창수량산출서_한수단위수량" xfId="3818"/>
    <cellStyle name="1_tree_단위수량산출1_철거단위수량" xfId="3819"/>
    <cellStyle name="1_tree_단위수량산출-1_철거단위수량" xfId="3820"/>
    <cellStyle name="1_tree_단위수량산출1_한수단위수량" xfId="3821"/>
    <cellStyle name="1_tree_단위수량산출-1_한수단위수량" xfId="3822"/>
    <cellStyle name="1_tree_단위수량산출2" xfId="3823"/>
    <cellStyle name="1_tree_단위수량산출2_단위수량" xfId="3824"/>
    <cellStyle name="1_tree_단위수량산출2_단위수량1" xfId="3825"/>
    <cellStyle name="1_tree_단위수량산출2_단위수량산출" xfId="3826"/>
    <cellStyle name="1_tree_단위수량산출2_도곡단위수량" xfId="3827"/>
    <cellStyle name="1_tree_단위수량산출2_수량산출서-11.25" xfId="3828"/>
    <cellStyle name="1_tree_단위수량산출2_수량산출서-11.25_단위수량" xfId="3829"/>
    <cellStyle name="1_tree_단위수량산출2_수량산출서-11.25_단위수량1" xfId="3830"/>
    <cellStyle name="1_tree_단위수량산출2_수량산출서-11.25_단위수량산출" xfId="3831"/>
    <cellStyle name="1_tree_단위수량산출2_수량산출서-11.25_도곡단위수량" xfId="3832"/>
    <cellStyle name="1_tree_단위수량산출2_수량산출서-11.25_철거단위수량" xfId="3833"/>
    <cellStyle name="1_tree_단위수량산출2_수량산출서-11.25_한수단위수량" xfId="3834"/>
    <cellStyle name="1_tree_단위수량산출2_수량산출서-1201" xfId="3835"/>
    <cellStyle name="1_tree_단위수량산출2_수량산출서-1201_단위수량" xfId="3836"/>
    <cellStyle name="1_tree_단위수량산출2_수량산출서-1201_단위수량1" xfId="3837"/>
    <cellStyle name="1_tree_단위수량산출2_수량산출서-1201_단위수량산출" xfId="3838"/>
    <cellStyle name="1_tree_단위수량산출2_수량산출서-1201_도곡단위수량" xfId="3839"/>
    <cellStyle name="1_tree_단위수량산출2_수량산출서-1201_철거단위수량" xfId="3840"/>
    <cellStyle name="1_tree_단위수량산출2_수량산출서-1201_한수단위수량" xfId="3841"/>
    <cellStyle name="1_tree_단위수량산출2_시설물단위수량" xfId="3842"/>
    <cellStyle name="1_tree_단위수량산출2_시설물단위수량1" xfId="3843"/>
    <cellStyle name="1_tree_단위수량산출2_시설물단위수량1_시설물단위수량" xfId="3844"/>
    <cellStyle name="1_tree_단위수량산출2_오창수량산출서" xfId="3845"/>
    <cellStyle name="1_tree_단위수량산출2_오창수량산출서_단위수량" xfId="3846"/>
    <cellStyle name="1_tree_단위수량산출2_오창수량산출서_단위수량1" xfId="3847"/>
    <cellStyle name="1_tree_단위수량산출2_오창수량산출서_단위수량산출" xfId="3848"/>
    <cellStyle name="1_tree_단위수량산출2_오창수량산출서_도곡단위수량" xfId="3849"/>
    <cellStyle name="1_tree_단위수량산출2_오창수량산출서_수량산출서-11.25" xfId="3850"/>
    <cellStyle name="1_tree_단위수량산출2_오창수량산출서_수량산출서-11.25_단위수량" xfId="3851"/>
    <cellStyle name="1_tree_단위수량산출2_오창수량산출서_수량산출서-11.25_단위수량1" xfId="3852"/>
    <cellStyle name="1_tree_단위수량산출2_오창수량산출서_수량산출서-11.25_단위수량산출" xfId="3853"/>
    <cellStyle name="1_tree_단위수량산출2_오창수량산출서_수량산출서-11.25_도곡단위수량" xfId="3854"/>
    <cellStyle name="1_tree_단위수량산출2_오창수량산출서_수량산출서-11.25_철거단위수량" xfId="3855"/>
    <cellStyle name="1_tree_단위수량산출2_오창수량산출서_수량산출서-11.25_한수단위수량" xfId="3856"/>
    <cellStyle name="1_tree_단위수량산출2_오창수량산출서_수량산출서-1201" xfId="3857"/>
    <cellStyle name="1_tree_단위수량산출2_오창수량산출서_수량산출서-1201_단위수량" xfId="3858"/>
    <cellStyle name="1_tree_단위수량산출2_오창수량산출서_수량산출서-1201_단위수량1" xfId="3859"/>
    <cellStyle name="1_tree_단위수량산출2_오창수량산출서_수량산출서-1201_단위수량산출" xfId="3860"/>
    <cellStyle name="1_tree_단위수량산출2_오창수량산출서_수량산출서-1201_도곡단위수량" xfId="3861"/>
    <cellStyle name="1_tree_단위수량산출2_오창수량산출서_수량산출서-1201_철거단위수량" xfId="3862"/>
    <cellStyle name="1_tree_단위수량산출2_오창수량산출서_수량산출서-1201_한수단위수량" xfId="3863"/>
    <cellStyle name="1_tree_단위수량산출2_오창수량산출서_시설물단위수량" xfId="3864"/>
    <cellStyle name="1_tree_단위수량산출2_오창수량산출서_시설물단위수량1" xfId="3865"/>
    <cellStyle name="1_tree_단위수량산출2_오창수량산출서_시설물단위수량1_시설물단위수량" xfId="3866"/>
    <cellStyle name="1_tree_단위수량산출2_오창수량산출서_철거단위수량" xfId="3867"/>
    <cellStyle name="1_tree_단위수량산출2_오창수량산출서_한수단위수량" xfId="3868"/>
    <cellStyle name="1_tree_단위수량산출2_철거단위수량" xfId="3869"/>
    <cellStyle name="1_tree_단위수량산출2_한수단위수량" xfId="3870"/>
    <cellStyle name="1_tree_단위수량산출-개군" xfId="3871"/>
    <cellStyle name="1_tree_단위수량산출-구로중" xfId="3872"/>
    <cellStyle name="1_tree_단위수량산출-동북" xfId="3873"/>
    <cellStyle name="1_tree_단위수량산출-문화" xfId="3874"/>
    <cellStyle name="1_tree_단위수량산출서-1공구" xfId="3875"/>
    <cellStyle name="1_tree_단위수량산출-서현" xfId="3876"/>
    <cellStyle name="1_tree_단위수량산출-충남여고" xfId="3877"/>
    <cellStyle name="1_tree_도곡단위수량" xfId="3878"/>
    <cellStyle name="1_tree_수량산출" xfId="3879"/>
    <cellStyle name="1_tree_수량산출_222" xfId="3880"/>
    <cellStyle name="1_tree_수량산출_강진생태연못0224" xfId="3881"/>
    <cellStyle name="1_tree_수량산출_강진생태연못0224_222" xfId="3882"/>
    <cellStyle name="1_tree_수량산출_구로리총괄내역" xfId="3883"/>
    <cellStyle name="1_tree_수량산출_구로리총괄내역_222" xfId="3884"/>
    <cellStyle name="1_tree_수량산출_구로리총괄내역_강진생태연못0224" xfId="3885"/>
    <cellStyle name="1_tree_수량산출_구로리총괄내역_강진생태연못0224_222" xfId="3886"/>
    <cellStyle name="1_tree_수량산출_구로리총괄내역_구로리설계예산서1029" xfId="3887"/>
    <cellStyle name="1_tree_수량산출_구로리총괄내역_구로리설계예산서1029_222" xfId="3888"/>
    <cellStyle name="1_tree_수량산출_구로리총괄내역_구로리설계예산서1029_강진생태연못0224" xfId="3889"/>
    <cellStyle name="1_tree_수량산출_구로리총괄내역_구로리설계예산서1029_강진생태연못0224_222" xfId="3890"/>
    <cellStyle name="1_tree_수량산출_구로리총괄내역_구로리설계예산서1029_내역서1128" xfId="3891"/>
    <cellStyle name="1_tree_수량산출_구로리총괄내역_구로리설계예산서1029_내역서1128_양목초교 학교공원화사업변경내역서(06.04.14)" xfId="3892"/>
    <cellStyle name="1_tree_수량산출_구로리총괄내역_구로리설계예산서1029_연못조성 수정" xfId="3893"/>
    <cellStyle name="1_tree_수량산출_구로리총괄내역_구로리설계예산서1029_연못조성 수정_222" xfId="3894"/>
    <cellStyle name="1_tree_수량산출_구로리총괄내역_구로리설계예산서1029_충장 체육공원증액설변" xfId="3895"/>
    <cellStyle name="1_tree_수량산출_구로리총괄내역_구로리설계예산서1118준공" xfId="3896"/>
    <cellStyle name="1_tree_수량산출_구로리총괄내역_구로리설계예산서1118준공_222" xfId="3897"/>
    <cellStyle name="1_tree_수량산출_구로리총괄내역_구로리설계예산서1118준공_강진생태연못0224" xfId="3898"/>
    <cellStyle name="1_tree_수량산출_구로리총괄내역_구로리설계예산서1118준공_강진생태연못0224_222" xfId="3899"/>
    <cellStyle name="1_tree_수량산출_구로리총괄내역_구로리설계예산서1118준공_내역서1128" xfId="3900"/>
    <cellStyle name="1_tree_수량산출_구로리총괄내역_구로리설계예산서1118준공_내역서1128_양목초교 학교공원화사업변경내역서(06.04.14)" xfId="3901"/>
    <cellStyle name="1_tree_수량산출_구로리총괄내역_구로리설계예산서1118준공_연못조성 수정" xfId="3902"/>
    <cellStyle name="1_tree_수량산출_구로리총괄내역_구로리설계예산서1118준공_연못조성 수정_222" xfId="3903"/>
    <cellStyle name="1_tree_수량산출_구로리총괄내역_구로리설계예산서1118준공_충장 체육공원증액설변" xfId="3904"/>
    <cellStyle name="1_tree_수량산출_구로리총괄내역_구로리설계예산서조경" xfId="3905"/>
    <cellStyle name="1_tree_수량산출_구로리총괄내역_구로리설계예산서조경_222" xfId="3906"/>
    <cellStyle name="1_tree_수량산출_구로리총괄내역_구로리설계예산서조경_강진생태연못0224" xfId="3907"/>
    <cellStyle name="1_tree_수량산출_구로리총괄내역_구로리설계예산서조경_강진생태연못0224_222" xfId="3908"/>
    <cellStyle name="1_tree_수량산출_구로리총괄내역_구로리설계예산서조경_내역서1128" xfId="3909"/>
    <cellStyle name="1_tree_수량산출_구로리총괄내역_구로리설계예산서조경_내역서1128_양목초교 학교공원화사업변경내역서(06.04.14)" xfId="3910"/>
    <cellStyle name="1_tree_수량산출_구로리총괄내역_구로리설계예산서조경_연못조성 수정" xfId="3911"/>
    <cellStyle name="1_tree_수량산출_구로리총괄내역_구로리설계예산서조경_연못조성 수정_222" xfId="3912"/>
    <cellStyle name="1_tree_수량산출_구로리총괄내역_구로리설계예산서조경_충장 체육공원증액설변" xfId="3913"/>
    <cellStyle name="1_tree_수량산출_구로리총괄내역_구로리어린이공원예산서(조경)1125" xfId="3914"/>
    <cellStyle name="1_tree_수량산출_구로리총괄내역_구로리어린이공원예산서(조경)1125_222" xfId="3915"/>
    <cellStyle name="1_tree_수량산출_구로리총괄내역_구로리어린이공원예산서(조경)1125_강진생태연못0224" xfId="3916"/>
    <cellStyle name="1_tree_수량산출_구로리총괄내역_구로리어린이공원예산서(조경)1125_강진생태연못0224_222" xfId="3917"/>
    <cellStyle name="1_tree_수량산출_구로리총괄내역_구로리어린이공원예산서(조경)1125_내역서1128" xfId="3918"/>
    <cellStyle name="1_tree_수량산출_구로리총괄내역_구로리어린이공원예산서(조경)1125_내역서1128_양목초교 학교공원화사업변경내역서(06.04.14)" xfId="3919"/>
    <cellStyle name="1_tree_수량산출_구로리총괄내역_구로리어린이공원예산서(조경)1125_연못조성 수정" xfId="3920"/>
    <cellStyle name="1_tree_수량산출_구로리총괄내역_구로리어린이공원예산서(조경)1125_연못조성 수정_222" xfId="3921"/>
    <cellStyle name="1_tree_수량산출_구로리총괄내역_구로리어린이공원예산서(조경)1125_충장 체육공원증액설변" xfId="3922"/>
    <cellStyle name="1_tree_수량산출_구로리총괄내역_내역서" xfId="3923"/>
    <cellStyle name="1_tree_수량산출_구로리총괄내역_내역서_222" xfId="3924"/>
    <cellStyle name="1_tree_수량산출_구로리총괄내역_내역서_강진생태연못0224" xfId="3925"/>
    <cellStyle name="1_tree_수량산출_구로리총괄내역_내역서_강진생태연못0224_222" xfId="3926"/>
    <cellStyle name="1_tree_수량산출_구로리총괄내역_내역서_내역서1128" xfId="3927"/>
    <cellStyle name="1_tree_수량산출_구로리총괄내역_내역서_내역서1128_양목초교 학교공원화사업변경내역서(06.04.14)" xfId="3928"/>
    <cellStyle name="1_tree_수량산출_구로리총괄내역_내역서_연못조성 수정" xfId="3929"/>
    <cellStyle name="1_tree_수량산출_구로리총괄내역_내역서_연못조성 수정_222" xfId="3930"/>
    <cellStyle name="1_tree_수량산출_구로리총괄내역_내역서_충장 체육공원증액설변" xfId="3931"/>
    <cellStyle name="1_tree_수량산출_구로리총괄내역_내역서1128" xfId="3932"/>
    <cellStyle name="1_tree_수량산출_구로리총괄내역_내역서1128_양목초교 학교공원화사업변경내역서(06.04.14)" xfId="3933"/>
    <cellStyle name="1_tree_수량산출_구로리총괄내역_노임단가표" xfId="3934"/>
    <cellStyle name="1_tree_수량산출_구로리총괄내역_노임단가표_222" xfId="3935"/>
    <cellStyle name="1_tree_수량산출_구로리총괄내역_노임단가표_강진생태연못0224" xfId="3936"/>
    <cellStyle name="1_tree_수량산출_구로리총괄내역_노임단가표_강진생태연못0224_222" xfId="3937"/>
    <cellStyle name="1_tree_수량산출_구로리총괄내역_노임단가표_내역서1128" xfId="3938"/>
    <cellStyle name="1_tree_수량산출_구로리총괄내역_노임단가표_내역서1128_양목초교 학교공원화사업변경내역서(06.04.14)" xfId="3939"/>
    <cellStyle name="1_tree_수량산출_구로리총괄내역_노임단가표_연못조성 수정" xfId="3940"/>
    <cellStyle name="1_tree_수량산출_구로리총괄내역_노임단가표_연못조성 수정_222" xfId="3941"/>
    <cellStyle name="1_tree_수량산출_구로리총괄내역_노임단가표_충장 체육공원증액설변" xfId="3942"/>
    <cellStyle name="1_tree_수량산출_구로리총괄내역_수도권매립지" xfId="3943"/>
    <cellStyle name="1_tree_수량산출_구로리총괄내역_수도권매립지_222" xfId="3944"/>
    <cellStyle name="1_tree_수량산출_구로리총괄내역_수도권매립지_강진생태연못0224" xfId="3945"/>
    <cellStyle name="1_tree_수량산출_구로리총괄내역_수도권매립지_강진생태연못0224_222" xfId="3946"/>
    <cellStyle name="1_tree_수량산출_구로리총괄내역_수도권매립지_내역서1128" xfId="3947"/>
    <cellStyle name="1_tree_수량산출_구로리총괄내역_수도권매립지_내역서1128_양목초교 학교공원화사업변경내역서(06.04.14)" xfId="3948"/>
    <cellStyle name="1_tree_수량산출_구로리총괄내역_수도권매립지_연못조성 수정" xfId="3949"/>
    <cellStyle name="1_tree_수량산출_구로리총괄내역_수도권매립지_연못조성 수정_222" xfId="3950"/>
    <cellStyle name="1_tree_수량산출_구로리총괄내역_수도권매립지_충장 체육공원증액설변" xfId="3951"/>
    <cellStyle name="1_tree_수량산출_구로리총괄내역_수도권매립지1004(발주용)" xfId="3952"/>
    <cellStyle name="1_tree_수량산출_구로리총괄내역_수도권매립지1004(발주용)_222" xfId="3953"/>
    <cellStyle name="1_tree_수량산출_구로리총괄내역_수도권매립지1004(발주용)_강진생태연못0224" xfId="3954"/>
    <cellStyle name="1_tree_수량산출_구로리총괄내역_수도권매립지1004(발주용)_강진생태연못0224_222" xfId="3955"/>
    <cellStyle name="1_tree_수량산출_구로리총괄내역_수도권매립지1004(발주용)_내역서1128" xfId="3956"/>
    <cellStyle name="1_tree_수량산출_구로리총괄내역_수도권매립지1004(발주용)_내역서1128_양목초교 학교공원화사업변경내역서(06.04.14)" xfId="3957"/>
    <cellStyle name="1_tree_수량산출_구로리총괄내역_수도권매립지1004(발주용)_연못조성 수정" xfId="3958"/>
    <cellStyle name="1_tree_수량산출_구로리총괄내역_수도권매립지1004(발주용)_연못조성 수정_222" xfId="3959"/>
    <cellStyle name="1_tree_수량산출_구로리총괄내역_수도권매립지1004(발주용)_충장 체육공원증액설변" xfId="3960"/>
    <cellStyle name="1_tree_수량산출_구로리총괄내역_연못조성 수정" xfId="3961"/>
    <cellStyle name="1_tree_수량산출_구로리총괄내역_연못조성 수정_222" xfId="3962"/>
    <cellStyle name="1_tree_수량산출_구로리총괄내역_일신건영설계예산서(0211)" xfId="3963"/>
    <cellStyle name="1_tree_수량산출_구로리총괄내역_일신건영설계예산서(0211)_222" xfId="3964"/>
    <cellStyle name="1_tree_수량산출_구로리총괄내역_일신건영설계예산서(0211)_강진생태연못0224" xfId="3965"/>
    <cellStyle name="1_tree_수량산출_구로리총괄내역_일신건영설계예산서(0211)_강진생태연못0224_222" xfId="3966"/>
    <cellStyle name="1_tree_수량산출_구로리총괄내역_일신건영설계예산서(0211)_내역서1128" xfId="3967"/>
    <cellStyle name="1_tree_수량산출_구로리총괄내역_일신건영설계예산서(0211)_내역서1128_양목초교 학교공원화사업변경내역서(06.04.14)" xfId="3968"/>
    <cellStyle name="1_tree_수량산출_구로리총괄내역_일신건영설계예산서(0211)_연못조성 수정" xfId="3969"/>
    <cellStyle name="1_tree_수량산출_구로리총괄내역_일신건영설계예산서(0211)_연못조성 수정_222" xfId="3970"/>
    <cellStyle name="1_tree_수량산출_구로리총괄내역_일신건영설계예산서(0211)_충장 체육공원증액설변" xfId="3971"/>
    <cellStyle name="1_tree_수량산출_구로리총괄내역_일위대가" xfId="3972"/>
    <cellStyle name="1_tree_수량산출_구로리총괄내역_일위대가_222" xfId="3973"/>
    <cellStyle name="1_tree_수량산출_구로리총괄내역_일위대가_강진생태연못0224" xfId="3974"/>
    <cellStyle name="1_tree_수량산출_구로리총괄내역_일위대가_강진생태연못0224_222" xfId="3975"/>
    <cellStyle name="1_tree_수량산출_구로리총괄내역_일위대가_내역서1128" xfId="3976"/>
    <cellStyle name="1_tree_수량산출_구로리총괄내역_일위대가_내역서1128_양목초교 학교공원화사업변경내역서(06.04.14)" xfId="3977"/>
    <cellStyle name="1_tree_수량산출_구로리총괄내역_일위대가_연못조성 수정" xfId="3978"/>
    <cellStyle name="1_tree_수량산출_구로리총괄내역_일위대가_연못조성 수정_222" xfId="3979"/>
    <cellStyle name="1_tree_수량산출_구로리총괄내역_일위대가_충장 체육공원증액설변" xfId="3980"/>
    <cellStyle name="1_tree_수량산출_구로리총괄내역_자재단가표" xfId="3981"/>
    <cellStyle name="1_tree_수량산출_구로리총괄내역_자재단가표_222" xfId="3982"/>
    <cellStyle name="1_tree_수량산출_구로리총괄내역_자재단가표_강진생태연못0224" xfId="3983"/>
    <cellStyle name="1_tree_수량산출_구로리총괄내역_자재단가표_강진생태연못0224_222" xfId="3984"/>
    <cellStyle name="1_tree_수량산출_구로리총괄내역_자재단가표_내역서1128" xfId="3985"/>
    <cellStyle name="1_tree_수량산출_구로리총괄내역_자재단가표_내역서1128_양목초교 학교공원화사업변경내역서(06.04.14)" xfId="3986"/>
    <cellStyle name="1_tree_수량산출_구로리총괄내역_자재단가표_연못조성 수정" xfId="3987"/>
    <cellStyle name="1_tree_수량산출_구로리총괄내역_자재단가표_연못조성 수정_222" xfId="3988"/>
    <cellStyle name="1_tree_수량산출_구로리총괄내역_자재단가표_충장 체육공원증액설변" xfId="3989"/>
    <cellStyle name="1_tree_수량산출_구로리총괄내역_장안초등학교내역0814" xfId="3990"/>
    <cellStyle name="1_tree_수량산출_구로리총괄내역_장안초등학교내역0814_222" xfId="3991"/>
    <cellStyle name="1_tree_수량산출_구로리총괄내역_장안초등학교내역0814_강진생태연못0224" xfId="3992"/>
    <cellStyle name="1_tree_수량산출_구로리총괄내역_장안초등학교내역0814_강진생태연못0224_222" xfId="3993"/>
    <cellStyle name="1_tree_수량산출_구로리총괄내역_장안초등학교내역0814_내역서1128" xfId="3994"/>
    <cellStyle name="1_tree_수량산출_구로리총괄내역_장안초등학교내역0814_내역서1128_양목초교 학교공원화사업변경내역서(06.04.14)" xfId="3995"/>
    <cellStyle name="1_tree_수량산출_구로리총괄내역_장안초등학교내역0814_연못조성 수정" xfId="3996"/>
    <cellStyle name="1_tree_수량산출_구로리총괄내역_장안초등학교내역0814_연못조성 수정_222" xfId="3997"/>
    <cellStyle name="1_tree_수량산출_구로리총괄내역_장안초등학교내역0814_충장 체육공원증액설변" xfId="3998"/>
    <cellStyle name="1_tree_수량산출_구로리총괄내역_충장 체육공원증액설변" xfId="3999"/>
    <cellStyle name="1_tree_수량산출_내역서1128" xfId="4000"/>
    <cellStyle name="1_tree_수량산출_내역서1128_양목초교 학교공원화사업변경내역서(06.04.14)" xfId="4001"/>
    <cellStyle name="1_tree_수량산출_연못조성 수정" xfId="4002"/>
    <cellStyle name="1_tree_수량산출_연못조성 수정_222" xfId="4003"/>
    <cellStyle name="1_tree_수량산출_총괄내역0518" xfId="4004"/>
    <cellStyle name="1_tree_수량산출_총괄내역0518_222" xfId="4005"/>
    <cellStyle name="1_tree_수량산출_총괄내역0518_강진생태연못0224" xfId="4006"/>
    <cellStyle name="1_tree_수량산출_총괄내역0518_강진생태연못0224_222" xfId="4007"/>
    <cellStyle name="1_tree_수량산출_총괄내역0518_구로리설계예산서1029" xfId="4008"/>
    <cellStyle name="1_tree_수량산출_총괄내역0518_구로리설계예산서1029_222" xfId="4009"/>
    <cellStyle name="1_tree_수량산출_총괄내역0518_구로리설계예산서1029_강진생태연못0224" xfId="4010"/>
    <cellStyle name="1_tree_수량산출_총괄내역0518_구로리설계예산서1029_강진생태연못0224_222" xfId="4011"/>
    <cellStyle name="1_tree_수량산출_총괄내역0518_구로리설계예산서1029_내역서1128" xfId="4012"/>
    <cellStyle name="1_tree_수량산출_총괄내역0518_구로리설계예산서1029_내역서1128_양목초교 학교공원화사업변경내역서(06.04.14)" xfId="4013"/>
    <cellStyle name="1_tree_수량산출_총괄내역0518_구로리설계예산서1029_연못조성 수정" xfId="4014"/>
    <cellStyle name="1_tree_수량산출_총괄내역0518_구로리설계예산서1029_연못조성 수정_222" xfId="4015"/>
    <cellStyle name="1_tree_수량산출_총괄내역0518_구로리설계예산서1029_충장 체육공원증액설변" xfId="4016"/>
    <cellStyle name="1_tree_수량산출_총괄내역0518_구로리설계예산서1118준공" xfId="4017"/>
    <cellStyle name="1_tree_수량산출_총괄내역0518_구로리설계예산서1118준공_222" xfId="4018"/>
    <cellStyle name="1_tree_수량산출_총괄내역0518_구로리설계예산서1118준공_강진생태연못0224" xfId="4019"/>
    <cellStyle name="1_tree_수량산출_총괄내역0518_구로리설계예산서1118준공_강진생태연못0224_222" xfId="4020"/>
    <cellStyle name="1_tree_수량산출_총괄내역0518_구로리설계예산서1118준공_내역서1128" xfId="4021"/>
    <cellStyle name="1_tree_수량산출_총괄내역0518_구로리설계예산서1118준공_내역서1128_양목초교 학교공원화사업변경내역서(06.04.14)" xfId="4022"/>
    <cellStyle name="1_tree_수량산출_총괄내역0518_구로리설계예산서1118준공_연못조성 수정" xfId="4023"/>
    <cellStyle name="1_tree_수량산출_총괄내역0518_구로리설계예산서1118준공_연못조성 수정_222" xfId="4024"/>
    <cellStyle name="1_tree_수량산출_총괄내역0518_구로리설계예산서1118준공_충장 체육공원증액설변" xfId="4025"/>
    <cellStyle name="1_tree_수량산출_총괄내역0518_구로리설계예산서조경" xfId="4026"/>
    <cellStyle name="1_tree_수량산출_총괄내역0518_구로리설계예산서조경_222" xfId="4027"/>
    <cellStyle name="1_tree_수량산출_총괄내역0518_구로리설계예산서조경_강진생태연못0224" xfId="4028"/>
    <cellStyle name="1_tree_수량산출_총괄내역0518_구로리설계예산서조경_강진생태연못0224_222" xfId="4029"/>
    <cellStyle name="1_tree_수량산출_총괄내역0518_구로리설계예산서조경_내역서1128" xfId="4030"/>
    <cellStyle name="1_tree_수량산출_총괄내역0518_구로리설계예산서조경_내역서1128_양목초교 학교공원화사업변경내역서(06.04.14)" xfId="4031"/>
    <cellStyle name="1_tree_수량산출_총괄내역0518_구로리설계예산서조경_연못조성 수정" xfId="4032"/>
    <cellStyle name="1_tree_수량산출_총괄내역0518_구로리설계예산서조경_연못조성 수정_222" xfId="4033"/>
    <cellStyle name="1_tree_수량산출_총괄내역0518_구로리설계예산서조경_충장 체육공원증액설변" xfId="4034"/>
    <cellStyle name="1_tree_수량산출_총괄내역0518_구로리어린이공원예산서(조경)1125" xfId="4035"/>
    <cellStyle name="1_tree_수량산출_총괄내역0518_구로리어린이공원예산서(조경)1125 2" xfId="5732"/>
    <cellStyle name="1_tree_수량산출_총괄내역0518_구로리어린이공원예산서(조경)1125_222" xfId="4036"/>
    <cellStyle name="1_tree_수량산출_총괄내역0518_구로리어린이공원예산서(조경)1125_222 2" xfId="5733"/>
    <cellStyle name="1_tree_수량산출_총괄내역0518_구로리어린이공원예산서(조경)1125_강진생태연못0224" xfId="4037"/>
    <cellStyle name="1_tree_수량산출_총괄내역0518_구로리어린이공원예산서(조경)1125_강진생태연못0224 2" xfId="5734"/>
    <cellStyle name="1_tree_수량산출_총괄내역0518_구로리어린이공원예산서(조경)1125_강진생태연못0224_222" xfId="4038"/>
    <cellStyle name="1_tree_수량산출_총괄내역0518_구로리어린이공원예산서(조경)1125_강진생태연못0224_222 2" xfId="5735"/>
    <cellStyle name="1_tree_수량산출_총괄내역0518_구로리어린이공원예산서(조경)1125_내역서1128" xfId="4039"/>
    <cellStyle name="1_tree_수량산출_총괄내역0518_구로리어린이공원예산서(조경)1125_내역서1128 2" xfId="5736"/>
    <cellStyle name="1_tree_수량산출_총괄내역0518_구로리어린이공원예산서(조경)1125_내역서1128_양목초교 학교공원화사업변경내역서(06.04.14)" xfId="4040"/>
    <cellStyle name="1_tree_수량산출_총괄내역0518_구로리어린이공원예산서(조경)1125_내역서1128_양목초교 학교공원화사업변경내역서(06.04.14) 2" xfId="5737"/>
    <cellStyle name="1_tree_수량산출_총괄내역0518_구로리어린이공원예산서(조경)1125_연못조성 수정" xfId="4041"/>
    <cellStyle name="1_tree_수량산출_총괄내역0518_구로리어린이공원예산서(조경)1125_연못조성 수정 2" xfId="5738"/>
    <cellStyle name="1_tree_수량산출_총괄내역0518_구로리어린이공원예산서(조경)1125_연못조성 수정_222" xfId="4042"/>
    <cellStyle name="1_tree_수량산출_총괄내역0518_구로리어린이공원예산서(조경)1125_연못조성 수정_222 2" xfId="5739"/>
    <cellStyle name="1_tree_수량산출_총괄내역0518_구로리어린이공원예산서(조경)1125_충장 체육공원증액설변" xfId="4043"/>
    <cellStyle name="1_tree_수량산출_총괄내역0518_구로리어린이공원예산서(조경)1125_충장 체육공원증액설변 2" xfId="5740"/>
    <cellStyle name="1_tree_수량산출_총괄내역0518_내역서" xfId="4044"/>
    <cellStyle name="1_tree_수량산출_총괄내역0518_내역서 2" xfId="5741"/>
    <cellStyle name="1_tree_수량산출_총괄내역0518_내역서_222" xfId="4045"/>
    <cellStyle name="1_tree_수량산출_총괄내역0518_내역서_222 2" xfId="5742"/>
    <cellStyle name="1_tree_수량산출_총괄내역0518_내역서_강진생태연못0224" xfId="4046"/>
    <cellStyle name="1_tree_수량산출_총괄내역0518_내역서_강진생태연못0224 2" xfId="5743"/>
    <cellStyle name="1_tree_수량산출_총괄내역0518_내역서_강진생태연못0224_222" xfId="4047"/>
    <cellStyle name="1_tree_수량산출_총괄내역0518_내역서_강진생태연못0224_222 2" xfId="5744"/>
    <cellStyle name="1_tree_수량산출_총괄내역0518_내역서_내역서1128" xfId="4048"/>
    <cellStyle name="1_tree_수량산출_총괄내역0518_내역서_내역서1128 2" xfId="5745"/>
    <cellStyle name="1_tree_수량산출_총괄내역0518_내역서_내역서1128_양목초교 학교공원화사업변경내역서(06.04.14)" xfId="4049"/>
    <cellStyle name="1_tree_수량산출_총괄내역0518_내역서_내역서1128_양목초교 학교공원화사업변경내역서(06.04.14) 2" xfId="5746"/>
    <cellStyle name="1_tree_수량산출_총괄내역0518_내역서_연못조성 수정" xfId="4050"/>
    <cellStyle name="1_tree_수량산출_총괄내역0518_내역서_연못조성 수정 2" xfId="5747"/>
    <cellStyle name="1_tree_수량산출_총괄내역0518_내역서_연못조성 수정_222" xfId="4051"/>
    <cellStyle name="1_tree_수량산출_총괄내역0518_내역서_연못조성 수정_222 2" xfId="5748"/>
    <cellStyle name="1_tree_수량산출_총괄내역0518_내역서_충장 체육공원증액설변" xfId="4052"/>
    <cellStyle name="1_tree_수량산출_총괄내역0518_내역서_충장 체육공원증액설변 2" xfId="5749"/>
    <cellStyle name="1_tree_수량산출_총괄내역0518_내역서1128" xfId="4053"/>
    <cellStyle name="1_tree_수량산출_총괄내역0518_내역서1128 2" xfId="5750"/>
    <cellStyle name="1_tree_수량산출_총괄내역0518_내역서1128_양목초교 학교공원화사업변경내역서(06.04.14)" xfId="4054"/>
    <cellStyle name="1_tree_수량산출_총괄내역0518_내역서1128_양목초교 학교공원화사업변경내역서(06.04.14) 2" xfId="5751"/>
    <cellStyle name="1_tree_수량산출_총괄내역0518_노임단가표" xfId="4055"/>
    <cellStyle name="1_tree_수량산출_총괄내역0518_노임단가표 2" xfId="5752"/>
    <cellStyle name="1_tree_수량산출_총괄내역0518_노임단가표_222" xfId="4056"/>
    <cellStyle name="1_tree_수량산출_총괄내역0518_노임단가표_222 2" xfId="5753"/>
    <cellStyle name="1_tree_수량산출_총괄내역0518_노임단가표_강진생태연못0224" xfId="4057"/>
    <cellStyle name="1_tree_수량산출_총괄내역0518_노임단가표_강진생태연못0224 2" xfId="5754"/>
    <cellStyle name="1_tree_수량산출_총괄내역0518_노임단가표_강진생태연못0224_222" xfId="4058"/>
    <cellStyle name="1_tree_수량산출_총괄내역0518_노임단가표_강진생태연못0224_222 2" xfId="5755"/>
    <cellStyle name="1_tree_수량산출_총괄내역0518_노임단가표_내역서1128" xfId="4059"/>
    <cellStyle name="1_tree_수량산출_총괄내역0518_노임단가표_내역서1128 2" xfId="5756"/>
    <cellStyle name="1_tree_수량산출_총괄내역0518_노임단가표_내역서1128_양목초교 학교공원화사업변경내역서(06.04.14)" xfId="4060"/>
    <cellStyle name="1_tree_수량산출_총괄내역0518_노임단가표_내역서1128_양목초교 학교공원화사업변경내역서(06.04.14) 2" xfId="5757"/>
    <cellStyle name="1_tree_수량산출_총괄내역0518_노임단가표_연못조성 수정" xfId="4061"/>
    <cellStyle name="1_tree_수량산출_총괄내역0518_노임단가표_연못조성 수정 2" xfId="5758"/>
    <cellStyle name="1_tree_수량산출_총괄내역0518_노임단가표_연못조성 수정_222" xfId="4062"/>
    <cellStyle name="1_tree_수량산출_총괄내역0518_노임단가표_연못조성 수정_222 2" xfId="5759"/>
    <cellStyle name="1_tree_수량산출_총괄내역0518_노임단가표_충장 체육공원증액설변" xfId="4063"/>
    <cellStyle name="1_tree_수량산출_총괄내역0518_노임단가표_충장 체육공원증액설변 2" xfId="5760"/>
    <cellStyle name="1_tree_수량산출_총괄내역0518_수도권매립지" xfId="4064"/>
    <cellStyle name="1_tree_수량산출_총괄내역0518_수도권매립지 2" xfId="5761"/>
    <cellStyle name="1_tree_수량산출_총괄내역0518_수도권매립지_222" xfId="4065"/>
    <cellStyle name="1_tree_수량산출_총괄내역0518_수도권매립지_222 2" xfId="5762"/>
    <cellStyle name="1_tree_수량산출_총괄내역0518_수도권매립지_강진생태연못0224" xfId="4066"/>
    <cellStyle name="1_tree_수량산출_총괄내역0518_수도권매립지_강진생태연못0224 2" xfId="5763"/>
    <cellStyle name="1_tree_수량산출_총괄내역0518_수도권매립지_강진생태연못0224_222" xfId="4067"/>
    <cellStyle name="1_tree_수량산출_총괄내역0518_수도권매립지_강진생태연못0224_222 2" xfId="5764"/>
    <cellStyle name="1_tree_수량산출_총괄내역0518_수도권매립지_내역서1128" xfId="4068"/>
    <cellStyle name="1_tree_수량산출_총괄내역0518_수도권매립지_내역서1128 2" xfId="5765"/>
    <cellStyle name="1_tree_수량산출_총괄내역0518_수도권매립지_내역서1128_양목초교 학교공원화사업변경내역서(06.04.14)" xfId="4069"/>
    <cellStyle name="1_tree_수량산출_총괄내역0518_수도권매립지_내역서1128_양목초교 학교공원화사업변경내역서(06.04.14) 2" xfId="5766"/>
    <cellStyle name="1_tree_수량산출_총괄내역0518_수도권매립지_연못조성 수정" xfId="4070"/>
    <cellStyle name="1_tree_수량산출_총괄내역0518_수도권매립지_연못조성 수정 2" xfId="5767"/>
    <cellStyle name="1_tree_수량산출_총괄내역0518_수도권매립지_연못조성 수정_222" xfId="4071"/>
    <cellStyle name="1_tree_수량산출_총괄내역0518_수도권매립지_연못조성 수정_222 2" xfId="5768"/>
    <cellStyle name="1_tree_수량산출_총괄내역0518_수도권매립지_충장 체육공원증액설변" xfId="4072"/>
    <cellStyle name="1_tree_수량산출_총괄내역0518_수도권매립지_충장 체육공원증액설변 2" xfId="5769"/>
    <cellStyle name="1_tree_수량산출_총괄내역0518_수도권매립지1004(발주용)" xfId="4073"/>
    <cellStyle name="1_tree_수량산출_총괄내역0518_수도권매립지1004(발주용) 2" xfId="5770"/>
    <cellStyle name="1_tree_수량산출_총괄내역0518_수도권매립지1004(발주용)_222" xfId="4074"/>
    <cellStyle name="1_tree_수량산출_총괄내역0518_수도권매립지1004(발주용)_222 2" xfId="5771"/>
    <cellStyle name="1_tree_수량산출_총괄내역0518_수도권매립지1004(발주용)_강진생태연못0224" xfId="4075"/>
    <cellStyle name="1_tree_수량산출_총괄내역0518_수도권매립지1004(발주용)_강진생태연못0224 2" xfId="5772"/>
    <cellStyle name="1_tree_수량산출_총괄내역0518_수도권매립지1004(발주용)_강진생태연못0224_222" xfId="4076"/>
    <cellStyle name="1_tree_수량산출_총괄내역0518_수도권매립지1004(발주용)_강진생태연못0224_222 2" xfId="5773"/>
    <cellStyle name="1_tree_수량산출_총괄내역0518_수도권매립지1004(발주용)_내역서1128" xfId="4077"/>
    <cellStyle name="1_tree_수량산출_총괄내역0518_수도권매립지1004(발주용)_내역서1128 2" xfId="5774"/>
    <cellStyle name="1_tree_수량산출_총괄내역0518_수도권매립지1004(발주용)_내역서1128_양목초교 학교공원화사업변경내역서(06.04.14)" xfId="4078"/>
    <cellStyle name="1_tree_수량산출_총괄내역0518_수도권매립지1004(발주용)_내역서1128_양목초교 학교공원화사업변경내역서(06.04.14) 2" xfId="5775"/>
    <cellStyle name="1_tree_수량산출_총괄내역0518_수도권매립지1004(발주용)_연못조성 수정" xfId="4079"/>
    <cellStyle name="1_tree_수량산출_총괄내역0518_수도권매립지1004(발주용)_연못조성 수정 2" xfId="5776"/>
    <cellStyle name="1_tree_수량산출_총괄내역0518_수도권매립지1004(발주용)_연못조성 수정_222" xfId="4080"/>
    <cellStyle name="1_tree_수량산출_총괄내역0518_수도권매립지1004(발주용)_연못조성 수정_222 2" xfId="5777"/>
    <cellStyle name="1_tree_수량산출_총괄내역0518_수도권매립지1004(발주용)_충장 체육공원증액설변" xfId="4081"/>
    <cellStyle name="1_tree_수량산출_총괄내역0518_수도권매립지1004(발주용)_충장 체육공원증액설변 2" xfId="5778"/>
    <cellStyle name="1_tree_수량산출_총괄내역0518_연못조성 수정" xfId="4082"/>
    <cellStyle name="1_tree_수량산출_총괄내역0518_연못조성 수정 2" xfId="5779"/>
    <cellStyle name="1_tree_수량산출_총괄내역0518_연못조성 수정_222" xfId="4083"/>
    <cellStyle name="1_tree_수량산출_총괄내역0518_연못조성 수정_222 2" xfId="5780"/>
    <cellStyle name="1_tree_수량산출_총괄내역0518_일신건영설계예산서(0211)" xfId="4084"/>
    <cellStyle name="1_tree_수량산출_총괄내역0518_일신건영설계예산서(0211) 2" xfId="5781"/>
    <cellStyle name="1_tree_수량산출_총괄내역0518_일신건영설계예산서(0211)_222" xfId="4085"/>
    <cellStyle name="1_tree_수량산출_총괄내역0518_일신건영설계예산서(0211)_222 2" xfId="5782"/>
    <cellStyle name="1_tree_수량산출_총괄내역0518_일신건영설계예산서(0211)_강진생태연못0224" xfId="4086"/>
    <cellStyle name="1_tree_수량산출_총괄내역0518_일신건영설계예산서(0211)_강진생태연못0224 2" xfId="5783"/>
    <cellStyle name="1_tree_수량산출_총괄내역0518_일신건영설계예산서(0211)_강진생태연못0224_222" xfId="4087"/>
    <cellStyle name="1_tree_수량산출_총괄내역0518_일신건영설계예산서(0211)_강진생태연못0224_222 2" xfId="5784"/>
    <cellStyle name="1_tree_수량산출_총괄내역0518_일신건영설계예산서(0211)_내역서1128" xfId="4088"/>
    <cellStyle name="1_tree_수량산출_총괄내역0518_일신건영설계예산서(0211)_내역서1128 2" xfId="5785"/>
    <cellStyle name="1_tree_수량산출_총괄내역0518_일신건영설계예산서(0211)_내역서1128_양목초교 학교공원화사업변경내역서(06.04.14)" xfId="4089"/>
    <cellStyle name="1_tree_수량산출_총괄내역0518_일신건영설계예산서(0211)_내역서1128_양목초교 학교공원화사업변경내역서(06.04.14) 2" xfId="5786"/>
    <cellStyle name="1_tree_수량산출_총괄내역0518_일신건영설계예산서(0211)_연못조성 수정" xfId="4090"/>
    <cellStyle name="1_tree_수량산출_총괄내역0518_일신건영설계예산서(0211)_연못조성 수정 2" xfId="5787"/>
    <cellStyle name="1_tree_수량산출_총괄내역0518_일신건영설계예산서(0211)_연못조성 수정_222" xfId="4091"/>
    <cellStyle name="1_tree_수량산출_총괄내역0518_일신건영설계예산서(0211)_연못조성 수정_222 2" xfId="5788"/>
    <cellStyle name="1_tree_수량산출_총괄내역0518_일신건영설계예산서(0211)_충장 체육공원증액설변" xfId="4092"/>
    <cellStyle name="1_tree_수량산출_총괄내역0518_일신건영설계예산서(0211)_충장 체육공원증액설변 2" xfId="5789"/>
    <cellStyle name="1_tree_수량산출_총괄내역0518_일위대가" xfId="4093"/>
    <cellStyle name="1_tree_수량산출_총괄내역0518_일위대가 2" xfId="5790"/>
    <cellStyle name="1_tree_수량산출_총괄내역0518_일위대가_222" xfId="4094"/>
    <cellStyle name="1_tree_수량산출_총괄내역0518_일위대가_222 2" xfId="5791"/>
    <cellStyle name="1_tree_수량산출_총괄내역0518_일위대가_강진생태연못0224" xfId="4095"/>
    <cellStyle name="1_tree_수량산출_총괄내역0518_일위대가_강진생태연못0224 2" xfId="5792"/>
    <cellStyle name="1_tree_수량산출_총괄내역0518_일위대가_강진생태연못0224_222" xfId="4096"/>
    <cellStyle name="1_tree_수량산출_총괄내역0518_일위대가_강진생태연못0224_222 2" xfId="5793"/>
    <cellStyle name="1_tree_수량산출_총괄내역0518_일위대가_내역서1128" xfId="4097"/>
    <cellStyle name="1_tree_수량산출_총괄내역0518_일위대가_내역서1128 2" xfId="5794"/>
    <cellStyle name="1_tree_수량산출_총괄내역0518_일위대가_내역서1128_양목초교 학교공원화사업변경내역서(06.04.14)" xfId="4098"/>
    <cellStyle name="1_tree_수량산출_총괄내역0518_일위대가_내역서1128_양목초교 학교공원화사업변경내역서(06.04.14) 2" xfId="5795"/>
    <cellStyle name="1_tree_수량산출_총괄내역0518_일위대가_연못조성 수정" xfId="4099"/>
    <cellStyle name="1_tree_수량산출_총괄내역0518_일위대가_연못조성 수정 2" xfId="5796"/>
    <cellStyle name="1_tree_수량산출_총괄내역0518_일위대가_연못조성 수정_222" xfId="4100"/>
    <cellStyle name="1_tree_수량산출_총괄내역0518_일위대가_연못조성 수정_222 2" xfId="5797"/>
    <cellStyle name="1_tree_수량산출_총괄내역0518_일위대가_충장 체육공원증액설변" xfId="4101"/>
    <cellStyle name="1_tree_수량산출_총괄내역0518_일위대가_충장 체육공원증액설변 2" xfId="5798"/>
    <cellStyle name="1_tree_수량산출_총괄내역0518_자재단가표" xfId="4102"/>
    <cellStyle name="1_tree_수량산출_총괄내역0518_자재단가표 2" xfId="5799"/>
    <cellStyle name="1_tree_수량산출_총괄내역0518_자재단가표_222" xfId="4103"/>
    <cellStyle name="1_tree_수량산출_총괄내역0518_자재단가표_222 2" xfId="5800"/>
    <cellStyle name="1_tree_수량산출_총괄내역0518_자재단가표_강진생태연못0224" xfId="4104"/>
    <cellStyle name="1_tree_수량산출_총괄내역0518_자재단가표_강진생태연못0224 2" xfId="5801"/>
    <cellStyle name="1_tree_수량산출_총괄내역0518_자재단가표_강진생태연못0224_222" xfId="4105"/>
    <cellStyle name="1_tree_수량산출_총괄내역0518_자재단가표_강진생태연못0224_222 2" xfId="5802"/>
    <cellStyle name="1_tree_수량산출_총괄내역0518_자재단가표_내역서1128" xfId="4106"/>
    <cellStyle name="1_tree_수량산출_총괄내역0518_자재단가표_내역서1128 2" xfId="5803"/>
    <cellStyle name="1_tree_수량산출_총괄내역0518_자재단가표_내역서1128_양목초교 학교공원화사업변경내역서(06.04.14)" xfId="4107"/>
    <cellStyle name="1_tree_수량산출_총괄내역0518_자재단가표_내역서1128_양목초교 학교공원화사업변경내역서(06.04.14) 2" xfId="5804"/>
    <cellStyle name="1_tree_수량산출_총괄내역0518_자재단가표_연못조성 수정" xfId="4108"/>
    <cellStyle name="1_tree_수량산출_총괄내역0518_자재단가표_연못조성 수정 2" xfId="5805"/>
    <cellStyle name="1_tree_수량산출_총괄내역0518_자재단가표_연못조성 수정_222" xfId="4109"/>
    <cellStyle name="1_tree_수량산출_총괄내역0518_자재단가표_연못조성 수정_222 2" xfId="5806"/>
    <cellStyle name="1_tree_수량산출_총괄내역0518_자재단가표_충장 체육공원증액설변" xfId="4110"/>
    <cellStyle name="1_tree_수량산출_총괄내역0518_자재단가표_충장 체육공원증액설변 2" xfId="5807"/>
    <cellStyle name="1_tree_수량산출_총괄내역0518_장안초등학교내역0814" xfId="4111"/>
    <cellStyle name="1_tree_수량산출_총괄내역0518_장안초등학교내역0814 2" xfId="5808"/>
    <cellStyle name="1_tree_수량산출_총괄내역0518_장안초등학교내역0814_222" xfId="4112"/>
    <cellStyle name="1_tree_수량산출_총괄내역0518_장안초등학교내역0814_222 2" xfId="5809"/>
    <cellStyle name="1_tree_수량산출_총괄내역0518_장안초등학교내역0814_강진생태연못0224" xfId="4113"/>
    <cellStyle name="1_tree_수량산출_총괄내역0518_장안초등학교내역0814_강진생태연못0224 2" xfId="5810"/>
    <cellStyle name="1_tree_수량산출_총괄내역0518_장안초등학교내역0814_강진생태연못0224_222" xfId="4114"/>
    <cellStyle name="1_tree_수량산출_총괄내역0518_장안초등학교내역0814_강진생태연못0224_222 2" xfId="5811"/>
    <cellStyle name="1_tree_수량산출_총괄내역0518_장안초등학교내역0814_내역서1128" xfId="4115"/>
    <cellStyle name="1_tree_수량산출_총괄내역0518_장안초등학교내역0814_내역서1128 2" xfId="5812"/>
    <cellStyle name="1_tree_수량산출_총괄내역0518_장안초등학교내역0814_내역서1128_양목초교 학교공원화사업변경내역서(06.04.14)" xfId="4116"/>
    <cellStyle name="1_tree_수량산출_총괄내역0518_장안초등학교내역0814_내역서1128_양목초교 학교공원화사업변경내역서(06.04.14) 2" xfId="5813"/>
    <cellStyle name="1_tree_수량산출_총괄내역0518_장안초등학교내역0814_연못조성 수정" xfId="4117"/>
    <cellStyle name="1_tree_수량산출_총괄내역0518_장안초등학교내역0814_연못조성 수정 2" xfId="5814"/>
    <cellStyle name="1_tree_수량산출_총괄내역0518_장안초등학교내역0814_연못조성 수정_222" xfId="4118"/>
    <cellStyle name="1_tree_수량산출_총괄내역0518_장안초등학교내역0814_연못조성 수정_222 2" xfId="5815"/>
    <cellStyle name="1_tree_수량산출_총괄내역0518_장안초등학교내역0814_충장 체육공원증액설변" xfId="4119"/>
    <cellStyle name="1_tree_수량산출_총괄내역0518_장안초등학교내역0814_충장 체육공원증액설변 2" xfId="5816"/>
    <cellStyle name="1_tree_수량산출_총괄내역0518_충장 체육공원증액설변" xfId="4120"/>
    <cellStyle name="1_tree_수량산출_총괄내역0518_충장 체육공원증액설변 2" xfId="5817"/>
    <cellStyle name="1_tree_수량산출_충장 체육공원증액설변" xfId="4121"/>
    <cellStyle name="1_tree_수량산출_충장 체육공원증액설변 2" xfId="5818"/>
    <cellStyle name="1_tree_수량산출서-11.25" xfId="4122"/>
    <cellStyle name="1_tree_수량산출서-11.25 2" xfId="5819"/>
    <cellStyle name="1_tree_수량산출서-11.25_단위수량" xfId="4123"/>
    <cellStyle name="1_tree_수량산출서-11.25_단위수량 2" xfId="5820"/>
    <cellStyle name="1_tree_수량산출서-11.25_단위수량1" xfId="4124"/>
    <cellStyle name="1_tree_수량산출서-11.25_단위수량1 2" xfId="5821"/>
    <cellStyle name="1_tree_수량산출서-11.25_단위수량산출" xfId="4125"/>
    <cellStyle name="1_tree_수량산출서-11.25_단위수량산출 2" xfId="5822"/>
    <cellStyle name="1_tree_수량산출서-11.25_도곡단위수량" xfId="4126"/>
    <cellStyle name="1_tree_수량산출서-11.25_도곡단위수량 2" xfId="5823"/>
    <cellStyle name="1_tree_수량산출서-11.25_철거단위수량" xfId="4127"/>
    <cellStyle name="1_tree_수량산출서-11.25_철거단위수량 2" xfId="5824"/>
    <cellStyle name="1_tree_수량산출서-11.25_한수단위수량" xfId="4128"/>
    <cellStyle name="1_tree_수량산출서-11.25_한수단위수량 2" xfId="5825"/>
    <cellStyle name="1_tree_수량산출서-1201" xfId="4129"/>
    <cellStyle name="1_tree_수량산출서-1201 2" xfId="5826"/>
    <cellStyle name="1_tree_수량산출서-1201_단위수량" xfId="4130"/>
    <cellStyle name="1_tree_수량산출서-1201_단위수량 2" xfId="5827"/>
    <cellStyle name="1_tree_수량산출서-1201_단위수량1" xfId="4131"/>
    <cellStyle name="1_tree_수량산출서-1201_단위수량1 2" xfId="5828"/>
    <cellStyle name="1_tree_수량산출서-1201_단위수량산출" xfId="4132"/>
    <cellStyle name="1_tree_수량산출서-1201_단위수량산출 2" xfId="5829"/>
    <cellStyle name="1_tree_수량산출서-1201_도곡단위수량" xfId="4133"/>
    <cellStyle name="1_tree_수량산출서-1201_도곡단위수량 2" xfId="5830"/>
    <cellStyle name="1_tree_수량산출서-1201_철거단위수량" xfId="4134"/>
    <cellStyle name="1_tree_수량산출서-1201_철거단위수량 2" xfId="5831"/>
    <cellStyle name="1_tree_수량산출서-1201_한수단위수량" xfId="4135"/>
    <cellStyle name="1_tree_수량산출서-1201_한수단위수량 2" xfId="5832"/>
    <cellStyle name="1_tree_수량산출서-최종" xfId="4136"/>
    <cellStyle name="1_tree_수량산출서-최종 2" xfId="5833"/>
    <cellStyle name="1_tree_시설물단위수량" xfId="4137"/>
    <cellStyle name="1_tree_시설물단위수량 2" xfId="5834"/>
    <cellStyle name="1_tree_시설물단위수량1" xfId="4138"/>
    <cellStyle name="1_tree_시설물단위수량1 2" xfId="5835"/>
    <cellStyle name="1_tree_시설물단위수량1_시설물단위수량" xfId="4139"/>
    <cellStyle name="1_tree_시설물단위수량1_시설물단위수량 2" xfId="5836"/>
    <cellStyle name="1_tree_쌍용" xfId="4140"/>
    <cellStyle name="1_tree_쌍용 2" xfId="5837"/>
    <cellStyle name="1_tree_쌍용_단위수량" xfId="4141"/>
    <cellStyle name="1_tree_쌍용_단위수량 2" xfId="5838"/>
    <cellStyle name="1_tree_쌍용_단위수량1" xfId="4142"/>
    <cellStyle name="1_tree_쌍용_단위수량1 2" xfId="5839"/>
    <cellStyle name="1_tree_쌍용_단위수량산출" xfId="4143"/>
    <cellStyle name="1_tree_쌍용_단위수량산출 2" xfId="5840"/>
    <cellStyle name="1_tree_쌍용_도곡단위수량" xfId="4144"/>
    <cellStyle name="1_tree_쌍용_도곡단위수량 2" xfId="5841"/>
    <cellStyle name="1_tree_쌍용_수량산출서-11.25" xfId="4145"/>
    <cellStyle name="1_tree_쌍용_수량산출서-11.25 2" xfId="5842"/>
    <cellStyle name="1_tree_쌍용_수량산출서-11.25_단위수량" xfId="4146"/>
    <cellStyle name="1_tree_쌍용_수량산출서-11.25_단위수량 2" xfId="5843"/>
    <cellStyle name="1_tree_쌍용_수량산출서-11.25_단위수량1" xfId="4147"/>
    <cellStyle name="1_tree_쌍용_수량산출서-11.25_단위수량1 2" xfId="5844"/>
    <cellStyle name="1_tree_쌍용_수량산출서-11.25_단위수량산출" xfId="4148"/>
    <cellStyle name="1_tree_쌍용_수량산출서-11.25_단위수량산출 2" xfId="5845"/>
    <cellStyle name="1_tree_쌍용_수량산출서-11.25_도곡단위수량" xfId="4149"/>
    <cellStyle name="1_tree_쌍용_수량산출서-11.25_도곡단위수량 2" xfId="5846"/>
    <cellStyle name="1_tree_쌍용_수량산출서-11.25_철거단위수량" xfId="4150"/>
    <cellStyle name="1_tree_쌍용_수량산출서-11.25_철거단위수량 2" xfId="5847"/>
    <cellStyle name="1_tree_쌍용_수량산출서-11.25_한수단위수량" xfId="4151"/>
    <cellStyle name="1_tree_쌍용_수량산출서-11.25_한수단위수량 2" xfId="5848"/>
    <cellStyle name="1_tree_쌍용_수량산출서-1201" xfId="4152"/>
    <cellStyle name="1_tree_쌍용_수량산출서-1201 2" xfId="5849"/>
    <cellStyle name="1_tree_쌍용_수량산출서-1201_단위수량" xfId="4153"/>
    <cellStyle name="1_tree_쌍용_수량산출서-1201_단위수량 2" xfId="5850"/>
    <cellStyle name="1_tree_쌍용_수량산출서-1201_단위수량1" xfId="4154"/>
    <cellStyle name="1_tree_쌍용_수량산출서-1201_단위수량1 2" xfId="5851"/>
    <cellStyle name="1_tree_쌍용_수량산출서-1201_단위수량산출" xfId="4155"/>
    <cellStyle name="1_tree_쌍용_수량산출서-1201_단위수량산출 2" xfId="5852"/>
    <cellStyle name="1_tree_쌍용_수량산출서-1201_도곡단위수량" xfId="4156"/>
    <cellStyle name="1_tree_쌍용_수량산출서-1201_도곡단위수량 2" xfId="5853"/>
    <cellStyle name="1_tree_쌍용_수량산출서-1201_철거단위수량" xfId="4157"/>
    <cellStyle name="1_tree_쌍용_수량산출서-1201_철거단위수량 2" xfId="5854"/>
    <cellStyle name="1_tree_쌍용_수량산출서-1201_한수단위수량" xfId="4158"/>
    <cellStyle name="1_tree_쌍용_수량산출서-1201_한수단위수량 2" xfId="5855"/>
    <cellStyle name="1_tree_쌍용_시설물단위수량" xfId="4159"/>
    <cellStyle name="1_tree_쌍용_시설물단위수량 2" xfId="5856"/>
    <cellStyle name="1_tree_쌍용_시설물단위수량1" xfId="4160"/>
    <cellStyle name="1_tree_쌍용_시설물단위수량1 2" xfId="5857"/>
    <cellStyle name="1_tree_쌍용_시설물단위수량1_시설물단위수량" xfId="4161"/>
    <cellStyle name="1_tree_쌍용_시설물단위수량1_시설물단위수량 2" xfId="5858"/>
    <cellStyle name="1_tree_쌍용_오창수량산출서" xfId="4162"/>
    <cellStyle name="1_tree_쌍용_오창수량산출서 2" xfId="5859"/>
    <cellStyle name="1_tree_쌍용_오창수량산출서_단위수량" xfId="4163"/>
    <cellStyle name="1_tree_쌍용_오창수량산출서_단위수량 2" xfId="5860"/>
    <cellStyle name="1_tree_쌍용_오창수량산출서_단위수량1" xfId="4164"/>
    <cellStyle name="1_tree_쌍용_오창수량산출서_단위수량1 2" xfId="5861"/>
    <cellStyle name="1_tree_쌍용_오창수량산출서_단위수량산출" xfId="4165"/>
    <cellStyle name="1_tree_쌍용_오창수량산출서_단위수량산출 2" xfId="5862"/>
    <cellStyle name="1_tree_쌍용_오창수량산출서_도곡단위수량" xfId="4166"/>
    <cellStyle name="1_tree_쌍용_오창수량산출서_도곡단위수량 2" xfId="5863"/>
    <cellStyle name="1_tree_쌍용_오창수량산출서_수량산출서-11.25" xfId="4167"/>
    <cellStyle name="1_tree_쌍용_오창수량산출서_수량산출서-11.25 2" xfId="5864"/>
    <cellStyle name="1_tree_쌍용_오창수량산출서_수량산출서-11.25_단위수량" xfId="4168"/>
    <cellStyle name="1_tree_쌍용_오창수량산출서_수량산출서-11.25_단위수량 2" xfId="5865"/>
    <cellStyle name="1_tree_쌍용_오창수량산출서_수량산출서-11.25_단위수량1" xfId="4169"/>
    <cellStyle name="1_tree_쌍용_오창수량산출서_수량산출서-11.25_단위수량1 2" xfId="5866"/>
    <cellStyle name="1_tree_쌍용_오창수량산출서_수량산출서-11.25_단위수량산출" xfId="4170"/>
    <cellStyle name="1_tree_쌍용_오창수량산출서_수량산출서-11.25_단위수량산출 2" xfId="5867"/>
    <cellStyle name="1_tree_쌍용_오창수량산출서_수량산출서-11.25_도곡단위수량" xfId="4171"/>
    <cellStyle name="1_tree_쌍용_오창수량산출서_수량산출서-11.25_도곡단위수량 2" xfId="5868"/>
    <cellStyle name="1_tree_쌍용_오창수량산출서_수량산출서-11.25_철거단위수량" xfId="4172"/>
    <cellStyle name="1_tree_쌍용_오창수량산출서_수량산출서-11.25_철거단위수량 2" xfId="5869"/>
    <cellStyle name="1_tree_쌍용_오창수량산출서_수량산출서-11.25_한수단위수량" xfId="4173"/>
    <cellStyle name="1_tree_쌍용_오창수량산출서_수량산출서-11.25_한수단위수량 2" xfId="5870"/>
    <cellStyle name="1_tree_쌍용_오창수량산출서_수량산출서-1201" xfId="4174"/>
    <cellStyle name="1_tree_쌍용_오창수량산출서_수량산출서-1201 2" xfId="5871"/>
    <cellStyle name="1_tree_쌍용_오창수량산출서_수량산출서-1201_단위수량" xfId="4175"/>
    <cellStyle name="1_tree_쌍용_오창수량산출서_수량산출서-1201_단위수량 2" xfId="5872"/>
    <cellStyle name="1_tree_쌍용_오창수량산출서_수량산출서-1201_단위수량1" xfId="4176"/>
    <cellStyle name="1_tree_쌍용_오창수량산출서_수량산출서-1201_단위수량1 2" xfId="5873"/>
    <cellStyle name="1_tree_쌍용_오창수량산출서_수량산출서-1201_단위수량산출" xfId="4177"/>
    <cellStyle name="1_tree_쌍용_오창수량산출서_수량산출서-1201_단위수량산출 2" xfId="5874"/>
    <cellStyle name="1_tree_쌍용_오창수량산출서_수량산출서-1201_도곡단위수량" xfId="4178"/>
    <cellStyle name="1_tree_쌍용_오창수량산출서_수량산출서-1201_도곡단위수량 2" xfId="5875"/>
    <cellStyle name="1_tree_쌍용_오창수량산출서_수량산출서-1201_철거단위수량" xfId="4179"/>
    <cellStyle name="1_tree_쌍용_오창수량산출서_수량산출서-1201_철거단위수량 2" xfId="5876"/>
    <cellStyle name="1_tree_쌍용_오창수량산출서_수량산출서-1201_한수단위수량" xfId="4180"/>
    <cellStyle name="1_tree_쌍용_오창수량산출서_수량산출서-1201_한수단위수량 2" xfId="5877"/>
    <cellStyle name="1_tree_쌍용_오창수량산출서_시설물단위수량" xfId="4181"/>
    <cellStyle name="1_tree_쌍용_오창수량산출서_시설물단위수량 2" xfId="5878"/>
    <cellStyle name="1_tree_쌍용_오창수량산출서_시설물단위수량1" xfId="4182"/>
    <cellStyle name="1_tree_쌍용_오창수량산출서_시설물단위수량1 2" xfId="5879"/>
    <cellStyle name="1_tree_쌍용_오창수량산출서_시설물단위수량1_시설물단위수량" xfId="4183"/>
    <cellStyle name="1_tree_쌍용_오창수량산출서_시설물단위수량1_시설물단위수량 2" xfId="5880"/>
    <cellStyle name="1_tree_쌍용_오창수량산출서_철거단위수량" xfId="4184"/>
    <cellStyle name="1_tree_쌍용_오창수량산출서_철거단위수량 2" xfId="5881"/>
    <cellStyle name="1_tree_쌍용_오창수량산출서_한수단위수량" xfId="4185"/>
    <cellStyle name="1_tree_쌍용_오창수량산출서_한수단위수량 2" xfId="5882"/>
    <cellStyle name="1_tree_쌍용_철거단위수량" xfId="4186"/>
    <cellStyle name="1_tree_쌍용_철거단위수량 2" xfId="5883"/>
    <cellStyle name="1_tree_쌍용_한수단위수량" xfId="4187"/>
    <cellStyle name="1_tree_쌍용_한수단위수량 2" xfId="5884"/>
    <cellStyle name="1_tree_안동수량산출" xfId="4188"/>
    <cellStyle name="1_tree_안동수량산출 2" xfId="5885"/>
    <cellStyle name="1_tree_안동수량산출최종" xfId="4189"/>
    <cellStyle name="1_tree_안동수량산출최종 2" xfId="5886"/>
    <cellStyle name="1_tree_양목초교 생태연못 준공제출용" xfId="4190"/>
    <cellStyle name="1_tree_양목초교 생태연못 준공제출용 2" xfId="5887"/>
    <cellStyle name="1_tree_양목초교 학교공원화사업변경내역서(06(1).05.31)_수량산출서" xfId="4191"/>
    <cellStyle name="1_tree_양목초교 학교공원화사업변경내역서(06(1).05.31)_수량산출서 2" xfId="5888"/>
    <cellStyle name="1_tree_연못조성 수정" xfId="4192"/>
    <cellStyle name="1_tree_연못조성 수정 2" xfId="5889"/>
    <cellStyle name="1_tree_연못조성 수정_222" xfId="4193"/>
    <cellStyle name="1_tree_연못조성 수정_222 2" xfId="5890"/>
    <cellStyle name="1_tree_오창수량산출서" xfId="4194"/>
    <cellStyle name="1_tree_오창수량산출서 2" xfId="5891"/>
    <cellStyle name="1_tree_오창수량산출서_단위수량" xfId="4195"/>
    <cellStyle name="1_tree_오창수량산출서_단위수량 2" xfId="5892"/>
    <cellStyle name="1_tree_오창수량산출서_단위수량1" xfId="4196"/>
    <cellStyle name="1_tree_오창수량산출서_단위수량1 2" xfId="5893"/>
    <cellStyle name="1_tree_오창수량산출서_단위수량산출" xfId="4197"/>
    <cellStyle name="1_tree_오창수량산출서_단위수량산출 2" xfId="5894"/>
    <cellStyle name="1_tree_오창수량산출서_도곡단위수량" xfId="4198"/>
    <cellStyle name="1_tree_오창수량산출서_도곡단위수량 2" xfId="5895"/>
    <cellStyle name="1_tree_오창수량산출서_수량산출서-11.25" xfId="4199"/>
    <cellStyle name="1_tree_오창수량산출서_수량산출서-11.25 2" xfId="5896"/>
    <cellStyle name="1_tree_오창수량산출서_수량산출서-11.25_단위수량" xfId="4200"/>
    <cellStyle name="1_tree_오창수량산출서_수량산출서-11.25_단위수량 2" xfId="5897"/>
    <cellStyle name="1_tree_오창수량산출서_수량산출서-11.25_단위수량1" xfId="4201"/>
    <cellStyle name="1_tree_오창수량산출서_수량산출서-11.25_단위수량1 2" xfId="5898"/>
    <cellStyle name="1_tree_오창수량산출서_수량산출서-11.25_단위수량산출" xfId="4202"/>
    <cellStyle name="1_tree_오창수량산출서_수량산출서-11.25_단위수량산출 2" xfId="5899"/>
    <cellStyle name="1_tree_오창수량산출서_수량산출서-11.25_도곡단위수량" xfId="4203"/>
    <cellStyle name="1_tree_오창수량산출서_수량산출서-11.25_도곡단위수량 2" xfId="5900"/>
    <cellStyle name="1_tree_오창수량산출서_수량산출서-11.25_철거단위수량" xfId="4204"/>
    <cellStyle name="1_tree_오창수량산출서_수량산출서-11.25_철거단위수량 2" xfId="5901"/>
    <cellStyle name="1_tree_오창수량산출서_수량산출서-11.25_한수단위수량" xfId="4205"/>
    <cellStyle name="1_tree_오창수량산출서_수량산출서-11.25_한수단위수량 2" xfId="5902"/>
    <cellStyle name="1_tree_오창수량산출서_수량산출서-1201" xfId="4206"/>
    <cellStyle name="1_tree_오창수량산출서_수량산출서-1201 2" xfId="5903"/>
    <cellStyle name="1_tree_오창수량산출서_수량산출서-1201_단위수량" xfId="4207"/>
    <cellStyle name="1_tree_오창수량산출서_수량산출서-1201_단위수량 2" xfId="5904"/>
    <cellStyle name="1_tree_오창수량산출서_수량산출서-1201_단위수량1" xfId="4208"/>
    <cellStyle name="1_tree_오창수량산출서_수량산출서-1201_단위수량1 2" xfId="5905"/>
    <cellStyle name="1_tree_오창수량산출서_수량산출서-1201_단위수량산출" xfId="4209"/>
    <cellStyle name="1_tree_오창수량산출서_수량산출서-1201_단위수량산출 2" xfId="5906"/>
    <cellStyle name="1_tree_오창수량산출서_수량산출서-1201_도곡단위수량" xfId="4210"/>
    <cellStyle name="1_tree_오창수량산출서_수량산출서-1201_도곡단위수량 2" xfId="5907"/>
    <cellStyle name="1_tree_오창수량산출서_수량산출서-1201_철거단위수량" xfId="4211"/>
    <cellStyle name="1_tree_오창수량산출서_수량산출서-1201_철거단위수량 2" xfId="5908"/>
    <cellStyle name="1_tree_오창수량산출서_수량산출서-1201_한수단위수량" xfId="4212"/>
    <cellStyle name="1_tree_오창수량산출서_수량산출서-1201_한수단위수량 2" xfId="5909"/>
    <cellStyle name="1_tree_오창수량산출서_시설물단위수량" xfId="4213"/>
    <cellStyle name="1_tree_오창수량산출서_시설물단위수량 2" xfId="5910"/>
    <cellStyle name="1_tree_오창수량산출서_시설물단위수량1" xfId="4214"/>
    <cellStyle name="1_tree_오창수량산출서_시설물단위수량1 2" xfId="5911"/>
    <cellStyle name="1_tree_오창수량산출서_시설물단위수량1_시설물단위수량" xfId="4215"/>
    <cellStyle name="1_tree_오창수량산출서_시설물단위수량1_시설물단위수량 2" xfId="5912"/>
    <cellStyle name="1_tree_오창수량산출서_철거단위수량" xfId="4216"/>
    <cellStyle name="1_tree_오창수량산출서_철거단위수량 2" xfId="5913"/>
    <cellStyle name="1_tree_오창수량산출서_한수단위수량" xfId="4217"/>
    <cellStyle name="1_tree_오창수량산출서_한수단위수량 2" xfId="5914"/>
    <cellStyle name="1_tree_운동장단위수량" xfId="4218"/>
    <cellStyle name="1_tree_운동장단위수량 2" xfId="5915"/>
    <cellStyle name="1_tree_원주 아랫당숲조성공사" xfId="4219"/>
    <cellStyle name="1_tree_원주 아랫당숲조성공사 2" xfId="5916"/>
    <cellStyle name="1_tree_은파단위수량" xfId="4220"/>
    <cellStyle name="1_tree_은파단위수량 2" xfId="5917"/>
    <cellStyle name="1_tree_은파단위수량_단위수량" xfId="4221"/>
    <cellStyle name="1_tree_은파단위수량_단위수량 2" xfId="5918"/>
    <cellStyle name="1_tree_은파단위수량_단위수량1" xfId="4222"/>
    <cellStyle name="1_tree_은파단위수량_단위수량1 2" xfId="5919"/>
    <cellStyle name="1_tree_은파단위수량_단위수량산출" xfId="4223"/>
    <cellStyle name="1_tree_은파단위수량_단위수량산출 2" xfId="5920"/>
    <cellStyle name="1_tree_은파단위수량_도곡단위수량" xfId="4224"/>
    <cellStyle name="1_tree_은파단위수량_도곡단위수량 2" xfId="5921"/>
    <cellStyle name="1_tree_은파단위수량_수량산출서-11.25" xfId="4225"/>
    <cellStyle name="1_tree_은파단위수량_수량산출서-11.25 2" xfId="5922"/>
    <cellStyle name="1_tree_은파단위수량_수량산출서-11.25_단위수량" xfId="4226"/>
    <cellStyle name="1_tree_은파단위수량_수량산출서-11.25_단위수량 2" xfId="5923"/>
    <cellStyle name="1_tree_은파단위수량_수량산출서-11.25_단위수량1" xfId="4227"/>
    <cellStyle name="1_tree_은파단위수량_수량산출서-11.25_단위수량1 2" xfId="5924"/>
    <cellStyle name="1_tree_은파단위수량_수량산출서-11.25_단위수량산출" xfId="4228"/>
    <cellStyle name="1_tree_은파단위수량_수량산출서-11.25_단위수량산출 2" xfId="5925"/>
    <cellStyle name="1_tree_은파단위수량_수량산출서-11.25_도곡단위수량" xfId="4229"/>
    <cellStyle name="1_tree_은파단위수량_수량산출서-11.25_도곡단위수량 2" xfId="5926"/>
    <cellStyle name="1_tree_은파단위수량_수량산출서-11.25_철거단위수량" xfId="4230"/>
    <cellStyle name="1_tree_은파단위수량_수량산출서-11.25_철거단위수량 2" xfId="5927"/>
    <cellStyle name="1_tree_은파단위수량_수량산출서-11.25_한수단위수량" xfId="4231"/>
    <cellStyle name="1_tree_은파단위수량_수량산출서-11.25_한수단위수량 2" xfId="5928"/>
    <cellStyle name="1_tree_은파단위수량_수량산출서-1201" xfId="4232"/>
    <cellStyle name="1_tree_은파단위수량_수량산출서-1201 2" xfId="5929"/>
    <cellStyle name="1_tree_은파단위수량_수량산출서-1201_단위수량" xfId="4233"/>
    <cellStyle name="1_tree_은파단위수량_수량산출서-1201_단위수량 2" xfId="5930"/>
    <cellStyle name="1_tree_은파단위수량_수량산출서-1201_단위수량1" xfId="4234"/>
    <cellStyle name="1_tree_은파단위수량_수량산출서-1201_단위수량1 2" xfId="5931"/>
    <cellStyle name="1_tree_은파단위수량_수량산출서-1201_단위수량산출" xfId="4235"/>
    <cellStyle name="1_tree_은파단위수량_수량산출서-1201_단위수량산출 2" xfId="5932"/>
    <cellStyle name="1_tree_은파단위수량_수량산출서-1201_도곡단위수량" xfId="4236"/>
    <cellStyle name="1_tree_은파단위수량_수량산출서-1201_도곡단위수량 2" xfId="5933"/>
    <cellStyle name="1_tree_은파단위수량_수량산출서-1201_철거단위수량" xfId="4237"/>
    <cellStyle name="1_tree_은파단위수량_수량산출서-1201_철거단위수량 2" xfId="5934"/>
    <cellStyle name="1_tree_은파단위수량_수량산출서-1201_한수단위수량" xfId="4238"/>
    <cellStyle name="1_tree_은파단위수량_수량산출서-1201_한수단위수량 2" xfId="5935"/>
    <cellStyle name="1_tree_은파단위수량_시설물단위수량" xfId="4239"/>
    <cellStyle name="1_tree_은파단위수량_시설물단위수량 2" xfId="5936"/>
    <cellStyle name="1_tree_은파단위수량_시설물단위수량1" xfId="4240"/>
    <cellStyle name="1_tree_은파단위수량_시설물단위수량1 2" xfId="5937"/>
    <cellStyle name="1_tree_은파단위수량_시설물단위수량1_시설물단위수량" xfId="4241"/>
    <cellStyle name="1_tree_은파단위수량_시설물단위수량1_시설물단위수량 2" xfId="5938"/>
    <cellStyle name="1_tree_은파단위수량_오창수량산출서" xfId="4242"/>
    <cellStyle name="1_tree_은파단위수량_오창수량산출서 2" xfId="5939"/>
    <cellStyle name="1_tree_은파단위수량_오창수량산출서_단위수량" xfId="4243"/>
    <cellStyle name="1_tree_은파단위수량_오창수량산출서_단위수량 2" xfId="5940"/>
    <cellStyle name="1_tree_은파단위수량_오창수량산출서_단위수량1" xfId="4244"/>
    <cellStyle name="1_tree_은파단위수량_오창수량산출서_단위수량1 2" xfId="5941"/>
    <cellStyle name="1_tree_은파단위수량_오창수량산출서_단위수량산출" xfId="4245"/>
    <cellStyle name="1_tree_은파단위수량_오창수량산출서_단위수량산출 2" xfId="5942"/>
    <cellStyle name="1_tree_은파단위수량_오창수량산출서_도곡단위수량" xfId="4246"/>
    <cellStyle name="1_tree_은파단위수량_오창수량산출서_도곡단위수량 2" xfId="5943"/>
    <cellStyle name="1_tree_은파단위수량_오창수량산출서_수량산출서-11.25" xfId="4247"/>
    <cellStyle name="1_tree_은파단위수량_오창수량산출서_수량산출서-11.25 2" xfId="5944"/>
    <cellStyle name="1_tree_은파단위수량_오창수량산출서_수량산출서-11.25_단위수량" xfId="4248"/>
    <cellStyle name="1_tree_은파단위수량_오창수량산출서_수량산출서-11.25_단위수량 2" xfId="5945"/>
    <cellStyle name="1_tree_은파단위수량_오창수량산출서_수량산출서-11.25_단위수량1" xfId="4249"/>
    <cellStyle name="1_tree_은파단위수량_오창수량산출서_수량산출서-11.25_단위수량1 2" xfId="5946"/>
    <cellStyle name="1_tree_은파단위수량_오창수량산출서_수량산출서-11.25_단위수량산출" xfId="4250"/>
    <cellStyle name="1_tree_은파단위수량_오창수량산출서_수량산출서-11.25_단위수량산출 2" xfId="5947"/>
    <cellStyle name="1_tree_은파단위수량_오창수량산출서_수량산출서-11.25_도곡단위수량" xfId="4251"/>
    <cellStyle name="1_tree_은파단위수량_오창수량산출서_수량산출서-11.25_도곡단위수량 2" xfId="5948"/>
    <cellStyle name="1_tree_은파단위수량_오창수량산출서_수량산출서-11.25_철거단위수량" xfId="4252"/>
    <cellStyle name="1_tree_은파단위수량_오창수량산출서_수량산출서-11.25_철거단위수량 2" xfId="5949"/>
    <cellStyle name="1_tree_은파단위수량_오창수량산출서_수량산출서-11.25_한수단위수량" xfId="4253"/>
    <cellStyle name="1_tree_은파단위수량_오창수량산출서_수량산출서-11.25_한수단위수량 2" xfId="5950"/>
    <cellStyle name="1_tree_은파단위수량_오창수량산출서_수량산출서-1201" xfId="4254"/>
    <cellStyle name="1_tree_은파단위수량_오창수량산출서_수량산출서-1201 2" xfId="5951"/>
    <cellStyle name="1_tree_은파단위수량_오창수량산출서_수량산출서-1201_단위수량" xfId="4255"/>
    <cellStyle name="1_tree_은파단위수량_오창수량산출서_수량산출서-1201_단위수량 2" xfId="5952"/>
    <cellStyle name="1_tree_은파단위수량_오창수량산출서_수량산출서-1201_단위수량1" xfId="4256"/>
    <cellStyle name="1_tree_은파단위수량_오창수량산출서_수량산출서-1201_단위수량1 2" xfId="5953"/>
    <cellStyle name="1_tree_은파단위수량_오창수량산출서_수량산출서-1201_단위수량산출" xfId="4257"/>
    <cellStyle name="1_tree_은파단위수량_오창수량산출서_수량산출서-1201_단위수량산출 2" xfId="5954"/>
    <cellStyle name="1_tree_은파단위수량_오창수량산출서_수량산출서-1201_도곡단위수량" xfId="4258"/>
    <cellStyle name="1_tree_은파단위수량_오창수량산출서_수량산출서-1201_도곡단위수량 2" xfId="5955"/>
    <cellStyle name="1_tree_은파단위수량_오창수량산출서_수량산출서-1201_철거단위수량" xfId="4259"/>
    <cellStyle name="1_tree_은파단위수량_오창수량산출서_수량산출서-1201_철거단위수량 2" xfId="5956"/>
    <cellStyle name="1_tree_은파단위수량_오창수량산출서_수량산출서-1201_한수단위수량" xfId="4260"/>
    <cellStyle name="1_tree_은파단위수량_오창수량산출서_수량산출서-1201_한수단위수량 2" xfId="5957"/>
    <cellStyle name="1_tree_은파단위수량_오창수량산출서_시설물단위수량" xfId="4261"/>
    <cellStyle name="1_tree_은파단위수량_오창수량산출서_시설물단위수량 2" xfId="5958"/>
    <cellStyle name="1_tree_은파단위수량_오창수량산출서_시설물단위수량1" xfId="4262"/>
    <cellStyle name="1_tree_은파단위수량_오창수량산출서_시설물단위수량1 2" xfId="5959"/>
    <cellStyle name="1_tree_은파단위수량_오창수량산출서_시설물단위수량1_시설물단위수량" xfId="4263"/>
    <cellStyle name="1_tree_은파단위수량_오창수량산출서_시설물단위수량1_시설물단위수량 2" xfId="5960"/>
    <cellStyle name="1_tree_은파단위수량_오창수량산출서_철거단위수량" xfId="4264"/>
    <cellStyle name="1_tree_은파단위수량_오창수량산출서_철거단위수량 2" xfId="5961"/>
    <cellStyle name="1_tree_은파단위수량_오창수량산출서_한수단위수량" xfId="4265"/>
    <cellStyle name="1_tree_은파단위수량_오창수량산출서_한수단위수량 2" xfId="5962"/>
    <cellStyle name="1_tree_은파단위수량_철거단위수량" xfId="4266"/>
    <cellStyle name="1_tree_은파단위수량_철거단위수량 2" xfId="5963"/>
    <cellStyle name="1_tree_은파단위수량_한수단위수량" xfId="4267"/>
    <cellStyle name="1_tree_은파단위수량_한수단위수량 2" xfId="5964"/>
    <cellStyle name="1_tree_일위대가 샘플1" xfId="4268"/>
    <cellStyle name="1_tree_일위대가 샘플1 2" xfId="5965"/>
    <cellStyle name="1_tree_조경포장,관로시설" xfId="4269"/>
    <cellStyle name="1_tree_조경포장,관로시설 2" xfId="5966"/>
    <cellStyle name="1_tree_조경포장,관로시설_단위수량" xfId="4270"/>
    <cellStyle name="1_tree_조경포장,관로시설_단위수량 2" xfId="5967"/>
    <cellStyle name="1_tree_조경포장,관로시설_단위수량1" xfId="4271"/>
    <cellStyle name="1_tree_조경포장,관로시설_단위수량1 2" xfId="5968"/>
    <cellStyle name="1_tree_조경포장,관로시설_단위수량산출" xfId="4272"/>
    <cellStyle name="1_tree_조경포장,관로시설_단위수량산출 2" xfId="5969"/>
    <cellStyle name="1_tree_조경포장,관로시설_도곡단위수량" xfId="4273"/>
    <cellStyle name="1_tree_조경포장,관로시설_도곡단위수량 2" xfId="5970"/>
    <cellStyle name="1_tree_조경포장,관로시설_수량산출서-11.25" xfId="4274"/>
    <cellStyle name="1_tree_조경포장,관로시설_수량산출서-11.25 2" xfId="5971"/>
    <cellStyle name="1_tree_조경포장,관로시설_수량산출서-11.25_단위수량" xfId="4275"/>
    <cellStyle name="1_tree_조경포장,관로시설_수량산출서-11.25_단위수량 2" xfId="5972"/>
    <cellStyle name="1_tree_조경포장,관로시설_수량산출서-11.25_단위수량1" xfId="4276"/>
    <cellStyle name="1_tree_조경포장,관로시설_수량산출서-11.25_단위수량1 2" xfId="5973"/>
    <cellStyle name="1_tree_조경포장,관로시설_수량산출서-11.25_단위수량산출" xfId="4277"/>
    <cellStyle name="1_tree_조경포장,관로시설_수량산출서-11.25_단위수량산출 2" xfId="5974"/>
    <cellStyle name="1_tree_조경포장,관로시설_수량산출서-11.25_도곡단위수량" xfId="4278"/>
    <cellStyle name="1_tree_조경포장,관로시설_수량산출서-11.25_도곡단위수량 2" xfId="5975"/>
    <cellStyle name="1_tree_조경포장,관로시설_수량산출서-11.25_철거단위수량" xfId="4279"/>
    <cellStyle name="1_tree_조경포장,관로시설_수량산출서-11.25_철거단위수량 2" xfId="5976"/>
    <cellStyle name="1_tree_조경포장,관로시설_수량산출서-11.25_한수단위수량" xfId="4280"/>
    <cellStyle name="1_tree_조경포장,관로시설_수량산출서-11.25_한수단위수량 2" xfId="5977"/>
    <cellStyle name="1_tree_조경포장,관로시설_수량산출서-1201" xfId="4281"/>
    <cellStyle name="1_tree_조경포장,관로시설_수량산출서-1201 2" xfId="5978"/>
    <cellStyle name="1_tree_조경포장,관로시설_수량산출서-1201_단위수량" xfId="4282"/>
    <cellStyle name="1_tree_조경포장,관로시설_수량산출서-1201_단위수량 2" xfId="5979"/>
    <cellStyle name="1_tree_조경포장,관로시설_수량산출서-1201_단위수량1" xfId="4283"/>
    <cellStyle name="1_tree_조경포장,관로시설_수량산출서-1201_단위수량1 2" xfId="5980"/>
    <cellStyle name="1_tree_조경포장,관로시설_수량산출서-1201_단위수량산출" xfId="4284"/>
    <cellStyle name="1_tree_조경포장,관로시설_수량산출서-1201_단위수량산출 2" xfId="5981"/>
    <cellStyle name="1_tree_조경포장,관로시설_수량산출서-1201_도곡단위수량" xfId="4285"/>
    <cellStyle name="1_tree_조경포장,관로시설_수량산출서-1201_도곡단위수량 2" xfId="5982"/>
    <cellStyle name="1_tree_조경포장,관로시설_수량산출서-1201_철거단위수량" xfId="4286"/>
    <cellStyle name="1_tree_조경포장,관로시설_수량산출서-1201_철거단위수량 2" xfId="5983"/>
    <cellStyle name="1_tree_조경포장,관로시설_수량산출서-1201_한수단위수량" xfId="4287"/>
    <cellStyle name="1_tree_조경포장,관로시설_수량산출서-1201_한수단위수량 2" xfId="5984"/>
    <cellStyle name="1_tree_조경포장,관로시설_시설물단위수량" xfId="4288"/>
    <cellStyle name="1_tree_조경포장,관로시설_시설물단위수량 2" xfId="5985"/>
    <cellStyle name="1_tree_조경포장,관로시설_시설물단위수량1" xfId="4289"/>
    <cellStyle name="1_tree_조경포장,관로시설_시설물단위수량1 2" xfId="5986"/>
    <cellStyle name="1_tree_조경포장,관로시설_시설물단위수량1_시설물단위수량" xfId="4290"/>
    <cellStyle name="1_tree_조경포장,관로시설_시설물단위수량1_시설물단위수량 2" xfId="5987"/>
    <cellStyle name="1_tree_조경포장,관로시설_오창수량산출서" xfId="4291"/>
    <cellStyle name="1_tree_조경포장,관로시설_오창수량산출서 2" xfId="5988"/>
    <cellStyle name="1_tree_조경포장,관로시설_오창수량산출서_단위수량" xfId="4292"/>
    <cellStyle name="1_tree_조경포장,관로시설_오창수량산출서_단위수량 2" xfId="5989"/>
    <cellStyle name="1_tree_조경포장,관로시설_오창수량산출서_단위수량1" xfId="4293"/>
    <cellStyle name="1_tree_조경포장,관로시설_오창수량산출서_단위수량1 2" xfId="5990"/>
    <cellStyle name="1_tree_조경포장,관로시설_오창수량산출서_단위수량산출" xfId="4294"/>
    <cellStyle name="1_tree_조경포장,관로시설_오창수량산출서_단위수량산출 2" xfId="5991"/>
    <cellStyle name="1_tree_조경포장,관로시설_오창수량산출서_도곡단위수량" xfId="4295"/>
    <cellStyle name="1_tree_조경포장,관로시설_오창수량산출서_도곡단위수량 2" xfId="5992"/>
    <cellStyle name="1_tree_조경포장,관로시설_오창수량산출서_수량산출서-11.25" xfId="4296"/>
    <cellStyle name="1_tree_조경포장,관로시설_오창수량산출서_수량산출서-11.25 2" xfId="5993"/>
    <cellStyle name="1_tree_조경포장,관로시설_오창수량산출서_수량산출서-11.25_단위수량" xfId="4297"/>
    <cellStyle name="1_tree_조경포장,관로시설_오창수량산출서_수량산출서-11.25_단위수량 2" xfId="5994"/>
    <cellStyle name="1_tree_조경포장,관로시설_오창수량산출서_수량산출서-11.25_단위수량1" xfId="4298"/>
    <cellStyle name="1_tree_조경포장,관로시설_오창수량산출서_수량산출서-11.25_단위수량1 2" xfId="5995"/>
    <cellStyle name="1_tree_조경포장,관로시설_오창수량산출서_수량산출서-11.25_단위수량산출" xfId="4299"/>
    <cellStyle name="1_tree_조경포장,관로시설_오창수량산출서_수량산출서-11.25_단위수량산출 2" xfId="5996"/>
    <cellStyle name="1_tree_조경포장,관로시설_오창수량산출서_수량산출서-11.25_도곡단위수량" xfId="4300"/>
    <cellStyle name="1_tree_조경포장,관로시설_오창수량산출서_수량산출서-11.25_도곡단위수량 2" xfId="5997"/>
    <cellStyle name="1_tree_조경포장,관로시설_오창수량산출서_수량산출서-11.25_철거단위수량" xfId="4301"/>
    <cellStyle name="1_tree_조경포장,관로시설_오창수량산출서_수량산출서-11.25_철거단위수량 2" xfId="5998"/>
    <cellStyle name="1_tree_조경포장,관로시설_오창수량산출서_수량산출서-11.25_한수단위수량" xfId="4302"/>
    <cellStyle name="1_tree_조경포장,관로시설_오창수량산출서_수량산출서-11.25_한수단위수량 2" xfId="5999"/>
    <cellStyle name="1_tree_조경포장,관로시설_오창수량산출서_수량산출서-1201" xfId="4303"/>
    <cellStyle name="1_tree_조경포장,관로시설_오창수량산출서_수량산출서-1201 2" xfId="6000"/>
    <cellStyle name="1_tree_조경포장,관로시설_오창수량산출서_수량산출서-1201_단위수량" xfId="4304"/>
    <cellStyle name="1_tree_조경포장,관로시설_오창수량산출서_수량산출서-1201_단위수량 2" xfId="6001"/>
    <cellStyle name="1_tree_조경포장,관로시설_오창수량산출서_수량산출서-1201_단위수량1" xfId="4305"/>
    <cellStyle name="1_tree_조경포장,관로시설_오창수량산출서_수량산출서-1201_단위수량1 2" xfId="6002"/>
    <cellStyle name="1_tree_조경포장,관로시설_오창수량산출서_수량산출서-1201_단위수량산출" xfId="4306"/>
    <cellStyle name="1_tree_조경포장,관로시설_오창수량산출서_수량산출서-1201_단위수량산출 2" xfId="6003"/>
    <cellStyle name="1_tree_조경포장,관로시설_오창수량산출서_수량산출서-1201_도곡단위수량" xfId="4307"/>
    <cellStyle name="1_tree_조경포장,관로시설_오창수량산출서_수량산출서-1201_도곡단위수량 2" xfId="6004"/>
    <cellStyle name="1_tree_조경포장,관로시설_오창수량산출서_수량산출서-1201_철거단위수량" xfId="4308"/>
    <cellStyle name="1_tree_조경포장,관로시설_오창수량산출서_수량산출서-1201_철거단위수량 2" xfId="6005"/>
    <cellStyle name="1_tree_조경포장,관로시설_오창수량산출서_수량산출서-1201_한수단위수량" xfId="4309"/>
    <cellStyle name="1_tree_조경포장,관로시설_오창수량산출서_수량산출서-1201_한수단위수량 2" xfId="6006"/>
    <cellStyle name="1_tree_조경포장,관로시설_오창수량산출서_시설물단위수량" xfId="4310"/>
    <cellStyle name="1_tree_조경포장,관로시설_오창수량산출서_시설물단위수량 2" xfId="6007"/>
    <cellStyle name="1_tree_조경포장,관로시설_오창수량산출서_시설물단위수량1" xfId="4311"/>
    <cellStyle name="1_tree_조경포장,관로시설_오창수량산출서_시설물단위수량1 2" xfId="6008"/>
    <cellStyle name="1_tree_조경포장,관로시설_오창수량산출서_시설물단위수량1_시설물단위수량" xfId="4312"/>
    <cellStyle name="1_tree_조경포장,관로시설_오창수량산출서_시설물단위수량1_시설물단위수량 2" xfId="6009"/>
    <cellStyle name="1_tree_조경포장,관로시설_오창수량산출서_철거단위수량" xfId="4313"/>
    <cellStyle name="1_tree_조경포장,관로시설_오창수량산출서_철거단위수량 2" xfId="6010"/>
    <cellStyle name="1_tree_조경포장,관로시설_오창수량산출서_한수단위수량" xfId="4314"/>
    <cellStyle name="1_tree_조경포장,관로시설_오창수량산출서_한수단위수량 2" xfId="6011"/>
    <cellStyle name="1_tree_조경포장,관로시설_철거단위수량" xfId="4315"/>
    <cellStyle name="1_tree_조경포장,관로시설_철거단위수량 2" xfId="6012"/>
    <cellStyle name="1_tree_조경포장,관로시설_한수단위수량" xfId="4316"/>
    <cellStyle name="1_tree_조경포장,관로시설_한수단위수량 2" xfId="6013"/>
    <cellStyle name="1_tree_철거단위수량" xfId="4317"/>
    <cellStyle name="1_tree_철거단위수량 2" xfId="6014"/>
    <cellStyle name="1_tree_총괄" xfId="4318"/>
    <cellStyle name="1_tree_총괄 2" xfId="6015"/>
    <cellStyle name="1_tree_총괄내역0518" xfId="4319"/>
    <cellStyle name="1_tree_총괄내역0518 2" xfId="6016"/>
    <cellStyle name="1_tree_총괄내역0518_222" xfId="4320"/>
    <cellStyle name="1_tree_총괄내역0518_222 2" xfId="6017"/>
    <cellStyle name="1_tree_총괄내역0518_강진생태연못0224" xfId="4321"/>
    <cellStyle name="1_tree_총괄내역0518_강진생태연못0224 2" xfId="6018"/>
    <cellStyle name="1_tree_총괄내역0518_강진생태연못0224_222" xfId="4322"/>
    <cellStyle name="1_tree_총괄내역0518_강진생태연못0224_222 2" xfId="6019"/>
    <cellStyle name="1_tree_총괄내역0518_구로리설계예산서1029" xfId="4323"/>
    <cellStyle name="1_tree_총괄내역0518_구로리설계예산서1029 2" xfId="6020"/>
    <cellStyle name="1_tree_총괄내역0518_구로리설계예산서1029_222" xfId="4324"/>
    <cellStyle name="1_tree_총괄내역0518_구로리설계예산서1029_222 2" xfId="6021"/>
    <cellStyle name="1_tree_총괄내역0518_구로리설계예산서1029_강진생태연못0224" xfId="4325"/>
    <cellStyle name="1_tree_총괄내역0518_구로리설계예산서1029_강진생태연못0224 2" xfId="6022"/>
    <cellStyle name="1_tree_총괄내역0518_구로리설계예산서1029_강진생태연못0224_222" xfId="4326"/>
    <cellStyle name="1_tree_총괄내역0518_구로리설계예산서1029_강진생태연못0224_222 2" xfId="6023"/>
    <cellStyle name="1_tree_총괄내역0518_구로리설계예산서1029_내역서1128" xfId="4327"/>
    <cellStyle name="1_tree_총괄내역0518_구로리설계예산서1029_내역서1128 2" xfId="6024"/>
    <cellStyle name="1_tree_총괄내역0518_구로리설계예산서1029_내역서1128_양목초교 학교공원화사업변경내역서(06.04.14)" xfId="4328"/>
    <cellStyle name="1_tree_총괄내역0518_구로리설계예산서1029_내역서1128_양목초교 학교공원화사업변경내역서(06.04.14) 2" xfId="6025"/>
    <cellStyle name="1_tree_총괄내역0518_구로리설계예산서1029_연못조성 수정" xfId="4329"/>
    <cellStyle name="1_tree_총괄내역0518_구로리설계예산서1029_연못조성 수정 2" xfId="6026"/>
    <cellStyle name="1_tree_총괄내역0518_구로리설계예산서1029_연못조성 수정_222" xfId="4330"/>
    <cellStyle name="1_tree_총괄내역0518_구로리설계예산서1029_연못조성 수정_222 2" xfId="6027"/>
    <cellStyle name="1_tree_총괄내역0518_구로리설계예산서1029_충장 체육공원증액설변" xfId="4331"/>
    <cellStyle name="1_tree_총괄내역0518_구로리설계예산서1029_충장 체육공원증액설변 2" xfId="6028"/>
    <cellStyle name="1_tree_총괄내역0518_구로리설계예산서1118준공" xfId="4332"/>
    <cellStyle name="1_tree_총괄내역0518_구로리설계예산서1118준공 2" xfId="6029"/>
    <cellStyle name="1_tree_총괄내역0518_구로리설계예산서1118준공_222" xfId="4333"/>
    <cellStyle name="1_tree_총괄내역0518_구로리설계예산서1118준공_222 2" xfId="6030"/>
    <cellStyle name="1_tree_총괄내역0518_구로리설계예산서1118준공_강진생태연못0224" xfId="4334"/>
    <cellStyle name="1_tree_총괄내역0518_구로리설계예산서1118준공_강진생태연못0224 2" xfId="6031"/>
    <cellStyle name="1_tree_총괄내역0518_구로리설계예산서1118준공_강진생태연못0224_222" xfId="4335"/>
    <cellStyle name="1_tree_총괄내역0518_구로리설계예산서1118준공_강진생태연못0224_222 2" xfId="6032"/>
    <cellStyle name="1_tree_총괄내역0518_구로리설계예산서1118준공_내역서1128" xfId="4336"/>
    <cellStyle name="1_tree_총괄내역0518_구로리설계예산서1118준공_내역서1128 2" xfId="6033"/>
    <cellStyle name="1_tree_총괄내역0518_구로리설계예산서1118준공_내역서1128_양목초교 학교공원화사업변경내역서(06.04.14)" xfId="4337"/>
    <cellStyle name="1_tree_총괄내역0518_구로리설계예산서1118준공_내역서1128_양목초교 학교공원화사업변경내역서(06.04.14) 2" xfId="6034"/>
    <cellStyle name="1_tree_총괄내역0518_구로리설계예산서1118준공_연못조성 수정" xfId="4338"/>
    <cellStyle name="1_tree_총괄내역0518_구로리설계예산서1118준공_연못조성 수정 2" xfId="6035"/>
    <cellStyle name="1_tree_총괄내역0518_구로리설계예산서1118준공_연못조성 수정_222" xfId="4339"/>
    <cellStyle name="1_tree_총괄내역0518_구로리설계예산서1118준공_연못조성 수정_222 2" xfId="6036"/>
    <cellStyle name="1_tree_총괄내역0518_구로리설계예산서1118준공_충장 체육공원증액설변" xfId="4340"/>
    <cellStyle name="1_tree_총괄내역0518_구로리설계예산서1118준공_충장 체육공원증액설변 2" xfId="6037"/>
    <cellStyle name="1_tree_총괄내역0518_구로리설계예산서조경" xfId="4341"/>
    <cellStyle name="1_tree_총괄내역0518_구로리설계예산서조경 2" xfId="6038"/>
    <cellStyle name="1_tree_총괄내역0518_구로리설계예산서조경_222" xfId="4342"/>
    <cellStyle name="1_tree_총괄내역0518_구로리설계예산서조경_222 2" xfId="6039"/>
    <cellStyle name="1_tree_총괄내역0518_구로리설계예산서조경_강진생태연못0224" xfId="4343"/>
    <cellStyle name="1_tree_총괄내역0518_구로리설계예산서조경_강진생태연못0224 2" xfId="6040"/>
    <cellStyle name="1_tree_총괄내역0518_구로리설계예산서조경_강진생태연못0224_222" xfId="4344"/>
    <cellStyle name="1_tree_총괄내역0518_구로리설계예산서조경_강진생태연못0224_222 2" xfId="6041"/>
    <cellStyle name="1_tree_총괄내역0518_구로리설계예산서조경_내역서1128" xfId="4345"/>
    <cellStyle name="1_tree_총괄내역0518_구로리설계예산서조경_내역서1128 2" xfId="6042"/>
    <cellStyle name="1_tree_총괄내역0518_구로리설계예산서조경_내역서1128_양목초교 학교공원화사업변경내역서(06.04.14)" xfId="4346"/>
    <cellStyle name="1_tree_총괄내역0518_구로리설계예산서조경_내역서1128_양목초교 학교공원화사업변경내역서(06.04.14) 2" xfId="6043"/>
    <cellStyle name="1_tree_총괄내역0518_구로리설계예산서조경_연못조성 수정" xfId="4347"/>
    <cellStyle name="1_tree_총괄내역0518_구로리설계예산서조경_연못조성 수정 2" xfId="6044"/>
    <cellStyle name="1_tree_총괄내역0518_구로리설계예산서조경_연못조성 수정_222" xfId="4348"/>
    <cellStyle name="1_tree_총괄내역0518_구로리설계예산서조경_연못조성 수정_222 2" xfId="6045"/>
    <cellStyle name="1_tree_총괄내역0518_구로리설계예산서조경_충장 체육공원증액설변" xfId="4349"/>
    <cellStyle name="1_tree_총괄내역0518_구로리설계예산서조경_충장 체육공원증액설변 2" xfId="6046"/>
    <cellStyle name="1_tree_총괄내역0518_구로리어린이공원예산서(조경)1125" xfId="4350"/>
    <cellStyle name="1_tree_총괄내역0518_구로리어린이공원예산서(조경)1125 2" xfId="6047"/>
    <cellStyle name="1_tree_총괄내역0518_구로리어린이공원예산서(조경)1125_222" xfId="4351"/>
    <cellStyle name="1_tree_총괄내역0518_구로리어린이공원예산서(조경)1125_222 2" xfId="6048"/>
    <cellStyle name="1_tree_총괄내역0518_구로리어린이공원예산서(조경)1125_강진생태연못0224" xfId="4352"/>
    <cellStyle name="1_tree_총괄내역0518_구로리어린이공원예산서(조경)1125_강진생태연못0224 2" xfId="6049"/>
    <cellStyle name="1_tree_총괄내역0518_구로리어린이공원예산서(조경)1125_강진생태연못0224_222" xfId="4353"/>
    <cellStyle name="1_tree_총괄내역0518_구로리어린이공원예산서(조경)1125_강진생태연못0224_222 2" xfId="6050"/>
    <cellStyle name="1_tree_총괄내역0518_구로리어린이공원예산서(조경)1125_내역서1128" xfId="4354"/>
    <cellStyle name="1_tree_총괄내역0518_구로리어린이공원예산서(조경)1125_내역서1128 2" xfId="6051"/>
    <cellStyle name="1_tree_총괄내역0518_구로리어린이공원예산서(조경)1125_내역서1128_양목초교 학교공원화사업변경내역서(06.04.14)" xfId="4355"/>
    <cellStyle name="1_tree_총괄내역0518_구로리어린이공원예산서(조경)1125_내역서1128_양목초교 학교공원화사업변경내역서(06.04.14) 2" xfId="6052"/>
    <cellStyle name="1_tree_총괄내역0518_구로리어린이공원예산서(조경)1125_연못조성 수정" xfId="4356"/>
    <cellStyle name="1_tree_총괄내역0518_구로리어린이공원예산서(조경)1125_연못조성 수정 2" xfId="6053"/>
    <cellStyle name="1_tree_총괄내역0518_구로리어린이공원예산서(조경)1125_연못조성 수정_222" xfId="4357"/>
    <cellStyle name="1_tree_총괄내역0518_구로리어린이공원예산서(조경)1125_연못조성 수정_222 2" xfId="6054"/>
    <cellStyle name="1_tree_총괄내역0518_구로리어린이공원예산서(조경)1125_충장 체육공원증액설변" xfId="4358"/>
    <cellStyle name="1_tree_총괄내역0518_구로리어린이공원예산서(조경)1125_충장 체육공원증액설변 2" xfId="6055"/>
    <cellStyle name="1_tree_총괄내역0518_내역서" xfId="4359"/>
    <cellStyle name="1_tree_총괄내역0518_내역서 2" xfId="6056"/>
    <cellStyle name="1_tree_총괄내역0518_내역서_222" xfId="4360"/>
    <cellStyle name="1_tree_총괄내역0518_내역서_222 2" xfId="6057"/>
    <cellStyle name="1_tree_총괄내역0518_내역서_강진생태연못0224" xfId="4361"/>
    <cellStyle name="1_tree_총괄내역0518_내역서_강진생태연못0224 2" xfId="6058"/>
    <cellStyle name="1_tree_총괄내역0518_내역서_강진생태연못0224_222" xfId="4362"/>
    <cellStyle name="1_tree_총괄내역0518_내역서_강진생태연못0224_222 2" xfId="6059"/>
    <cellStyle name="1_tree_총괄내역0518_내역서_내역서1128" xfId="4363"/>
    <cellStyle name="1_tree_총괄내역0518_내역서_내역서1128 2" xfId="6060"/>
    <cellStyle name="1_tree_총괄내역0518_내역서_내역서1128_양목초교 학교공원화사업변경내역서(06.04.14)" xfId="4364"/>
    <cellStyle name="1_tree_총괄내역0518_내역서_내역서1128_양목초교 학교공원화사업변경내역서(06.04.14) 2" xfId="6061"/>
    <cellStyle name="1_tree_총괄내역0518_내역서_연못조성 수정" xfId="4365"/>
    <cellStyle name="1_tree_총괄내역0518_내역서_연못조성 수정 2" xfId="6062"/>
    <cellStyle name="1_tree_총괄내역0518_내역서_연못조성 수정_222" xfId="4366"/>
    <cellStyle name="1_tree_총괄내역0518_내역서_연못조성 수정_222 2" xfId="6063"/>
    <cellStyle name="1_tree_총괄내역0518_내역서_충장 체육공원증액설변" xfId="4367"/>
    <cellStyle name="1_tree_총괄내역0518_내역서_충장 체육공원증액설변 2" xfId="6064"/>
    <cellStyle name="1_tree_총괄내역0518_내역서1128" xfId="4368"/>
    <cellStyle name="1_tree_총괄내역0518_내역서1128 2" xfId="6065"/>
    <cellStyle name="1_tree_총괄내역0518_내역서1128_양목초교 학교공원화사업변경내역서(06.04.14)" xfId="4369"/>
    <cellStyle name="1_tree_총괄내역0518_내역서1128_양목초교 학교공원화사업변경내역서(06.04.14) 2" xfId="6066"/>
    <cellStyle name="1_tree_총괄내역0518_노임단가표" xfId="4370"/>
    <cellStyle name="1_tree_총괄내역0518_노임단가표 2" xfId="6067"/>
    <cellStyle name="1_tree_총괄내역0518_노임단가표_222" xfId="4371"/>
    <cellStyle name="1_tree_총괄내역0518_노임단가표_222 2" xfId="6068"/>
    <cellStyle name="1_tree_총괄내역0518_노임단가표_강진생태연못0224" xfId="4372"/>
    <cellStyle name="1_tree_총괄내역0518_노임단가표_강진생태연못0224 2" xfId="6069"/>
    <cellStyle name="1_tree_총괄내역0518_노임단가표_강진생태연못0224_222" xfId="4373"/>
    <cellStyle name="1_tree_총괄내역0518_노임단가표_강진생태연못0224_222 2" xfId="6070"/>
    <cellStyle name="1_tree_총괄내역0518_노임단가표_내역서1128" xfId="4374"/>
    <cellStyle name="1_tree_총괄내역0518_노임단가표_내역서1128 2" xfId="6071"/>
    <cellStyle name="1_tree_총괄내역0518_노임단가표_내역서1128_양목초교 학교공원화사업변경내역서(06.04.14)" xfId="4375"/>
    <cellStyle name="1_tree_총괄내역0518_노임단가표_내역서1128_양목초교 학교공원화사업변경내역서(06.04.14) 2" xfId="6072"/>
    <cellStyle name="1_tree_총괄내역0518_노임단가표_연못조성 수정" xfId="4376"/>
    <cellStyle name="1_tree_총괄내역0518_노임단가표_연못조성 수정 2" xfId="6073"/>
    <cellStyle name="1_tree_총괄내역0518_노임단가표_연못조성 수정_222" xfId="4377"/>
    <cellStyle name="1_tree_총괄내역0518_노임단가표_연못조성 수정_222 2" xfId="6074"/>
    <cellStyle name="1_tree_총괄내역0518_노임단가표_충장 체육공원증액설변" xfId="4378"/>
    <cellStyle name="1_tree_총괄내역0518_노임단가표_충장 체육공원증액설변 2" xfId="6075"/>
    <cellStyle name="1_tree_총괄내역0518_수도권매립지" xfId="4379"/>
    <cellStyle name="1_tree_총괄내역0518_수도권매립지 2" xfId="6076"/>
    <cellStyle name="1_tree_총괄내역0518_수도권매립지_222" xfId="4380"/>
    <cellStyle name="1_tree_총괄내역0518_수도권매립지_222 2" xfId="6077"/>
    <cellStyle name="1_tree_총괄내역0518_수도권매립지_강진생태연못0224" xfId="4381"/>
    <cellStyle name="1_tree_총괄내역0518_수도권매립지_강진생태연못0224 2" xfId="6078"/>
    <cellStyle name="1_tree_총괄내역0518_수도권매립지_강진생태연못0224_222" xfId="4382"/>
    <cellStyle name="1_tree_총괄내역0518_수도권매립지_강진생태연못0224_222 2" xfId="6079"/>
    <cellStyle name="1_tree_총괄내역0518_수도권매립지_내역서1128" xfId="4383"/>
    <cellStyle name="1_tree_총괄내역0518_수도권매립지_내역서1128 2" xfId="6080"/>
    <cellStyle name="1_tree_총괄내역0518_수도권매립지_내역서1128_양목초교 학교공원화사업변경내역서(06.04.14)" xfId="4384"/>
    <cellStyle name="1_tree_총괄내역0518_수도권매립지_내역서1128_양목초교 학교공원화사업변경내역서(06.04.14) 2" xfId="6081"/>
    <cellStyle name="1_tree_총괄내역0518_수도권매립지_연못조성 수정" xfId="4385"/>
    <cellStyle name="1_tree_총괄내역0518_수도권매립지_연못조성 수정 2" xfId="6082"/>
    <cellStyle name="1_tree_총괄내역0518_수도권매립지_연못조성 수정_222" xfId="4386"/>
    <cellStyle name="1_tree_총괄내역0518_수도권매립지_연못조성 수정_222 2" xfId="6083"/>
    <cellStyle name="1_tree_총괄내역0518_수도권매립지_충장 체육공원증액설변" xfId="4387"/>
    <cellStyle name="1_tree_총괄내역0518_수도권매립지_충장 체육공원증액설변 2" xfId="6084"/>
    <cellStyle name="1_tree_총괄내역0518_수도권매립지1004(발주용)" xfId="4388"/>
    <cellStyle name="1_tree_총괄내역0518_수도권매립지1004(발주용) 2" xfId="6085"/>
    <cellStyle name="1_tree_총괄내역0518_수도권매립지1004(발주용)_222" xfId="4389"/>
    <cellStyle name="1_tree_총괄내역0518_수도권매립지1004(발주용)_222 2" xfId="6086"/>
    <cellStyle name="1_tree_총괄내역0518_수도권매립지1004(발주용)_강진생태연못0224" xfId="4390"/>
    <cellStyle name="1_tree_총괄내역0518_수도권매립지1004(발주용)_강진생태연못0224 2" xfId="6087"/>
    <cellStyle name="1_tree_총괄내역0518_수도권매립지1004(발주용)_강진생태연못0224_222" xfId="4391"/>
    <cellStyle name="1_tree_총괄내역0518_수도권매립지1004(발주용)_강진생태연못0224_222 2" xfId="6088"/>
    <cellStyle name="1_tree_총괄내역0518_수도권매립지1004(발주용)_내역서1128" xfId="4392"/>
    <cellStyle name="1_tree_총괄내역0518_수도권매립지1004(발주용)_내역서1128 2" xfId="6089"/>
    <cellStyle name="1_tree_총괄내역0518_수도권매립지1004(발주용)_내역서1128_양목초교 학교공원화사업변경내역서(06.04.14)" xfId="4393"/>
    <cellStyle name="1_tree_총괄내역0518_수도권매립지1004(발주용)_내역서1128_양목초교 학교공원화사업변경내역서(06.04.14) 2" xfId="6090"/>
    <cellStyle name="1_tree_총괄내역0518_수도권매립지1004(발주용)_연못조성 수정" xfId="4394"/>
    <cellStyle name="1_tree_총괄내역0518_수도권매립지1004(발주용)_연못조성 수정 2" xfId="6091"/>
    <cellStyle name="1_tree_총괄내역0518_수도권매립지1004(발주용)_연못조성 수정_222" xfId="4395"/>
    <cellStyle name="1_tree_총괄내역0518_수도권매립지1004(발주용)_연못조성 수정_222 2" xfId="6092"/>
    <cellStyle name="1_tree_총괄내역0518_수도권매립지1004(발주용)_충장 체육공원증액설변" xfId="4396"/>
    <cellStyle name="1_tree_총괄내역0518_수도권매립지1004(발주용)_충장 체육공원증액설변 2" xfId="6093"/>
    <cellStyle name="1_tree_총괄내역0518_연못조성 수정" xfId="4397"/>
    <cellStyle name="1_tree_총괄내역0518_연못조성 수정 2" xfId="6094"/>
    <cellStyle name="1_tree_총괄내역0518_연못조성 수정_222" xfId="4398"/>
    <cellStyle name="1_tree_총괄내역0518_연못조성 수정_222 2" xfId="6095"/>
    <cellStyle name="1_tree_총괄내역0518_일신건영설계예산서(0211)" xfId="4399"/>
    <cellStyle name="1_tree_총괄내역0518_일신건영설계예산서(0211) 2" xfId="6096"/>
    <cellStyle name="1_tree_총괄내역0518_일신건영설계예산서(0211)_222" xfId="4400"/>
    <cellStyle name="1_tree_총괄내역0518_일신건영설계예산서(0211)_222 2" xfId="6097"/>
    <cellStyle name="1_tree_총괄내역0518_일신건영설계예산서(0211)_강진생태연못0224" xfId="4401"/>
    <cellStyle name="1_tree_총괄내역0518_일신건영설계예산서(0211)_강진생태연못0224 2" xfId="6098"/>
    <cellStyle name="1_tree_총괄내역0518_일신건영설계예산서(0211)_강진생태연못0224_222" xfId="4402"/>
    <cellStyle name="1_tree_총괄내역0518_일신건영설계예산서(0211)_강진생태연못0224_222 2" xfId="6099"/>
    <cellStyle name="1_tree_총괄내역0518_일신건영설계예산서(0211)_내역서1128" xfId="4403"/>
    <cellStyle name="1_tree_총괄내역0518_일신건영설계예산서(0211)_내역서1128 2" xfId="6100"/>
    <cellStyle name="1_tree_총괄내역0518_일신건영설계예산서(0211)_내역서1128_양목초교 학교공원화사업변경내역서(06.04.14)" xfId="4404"/>
    <cellStyle name="1_tree_총괄내역0518_일신건영설계예산서(0211)_내역서1128_양목초교 학교공원화사업변경내역서(06.04.14) 2" xfId="6101"/>
    <cellStyle name="1_tree_총괄내역0518_일신건영설계예산서(0211)_연못조성 수정" xfId="4405"/>
    <cellStyle name="1_tree_총괄내역0518_일신건영설계예산서(0211)_연못조성 수정 2" xfId="6102"/>
    <cellStyle name="1_tree_총괄내역0518_일신건영설계예산서(0211)_연못조성 수정_222" xfId="4406"/>
    <cellStyle name="1_tree_총괄내역0518_일신건영설계예산서(0211)_연못조성 수정_222 2" xfId="6103"/>
    <cellStyle name="1_tree_총괄내역0518_일신건영설계예산서(0211)_충장 체육공원증액설변" xfId="4407"/>
    <cellStyle name="1_tree_총괄내역0518_일신건영설계예산서(0211)_충장 체육공원증액설변 2" xfId="6104"/>
    <cellStyle name="1_tree_총괄내역0518_일위대가" xfId="4408"/>
    <cellStyle name="1_tree_총괄내역0518_일위대가 2" xfId="6105"/>
    <cellStyle name="1_tree_총괄내역0518_일위대가_222" xfId="4409"/>
    <cellStyle name="1_tree_총괄내역0518_일위대가_222 2" xfId="6106"/>
    <cellStyle name="1_tree_총괄내역0518_일위대가_강진생태연못0224" xfId="4410"/>
    <cellStyle name="1_tree_총괄내역0518_일위대가_강진생태연못0224 2" xfId="6107"/>
    <cellStyle name="1_tree_총괄내역0518_일위대가_강진생태연못0224_222" xfId="4411"/>
    <cellStyle name="1_tree_총괄내역0518_일위대가_강진생태연못0224_222 2" xfId="6108"/>
    <cellStyle name="1_tree_총괄내역0518_일위대가_내역서1128" xfId="4412"/>
    <cellStyle name="1_tree_총괄내역0518_일위대가_내역서1128 2" xfId="6109"/>
    <cellStyle name="1_tree_총괄내역0518_일위대가_내역서1128_양목초교 학교공원화사업변경내역서(06.04.14)" xfId="4413"/>
    <cellStyle name="1_tree_총괄내역0518_일위대가_내역서1128_양목초교 학교공원화사업변경내역서(06.04.14) 2" xfId="6110"/>
    <cellStyle name="1_tree_총괄내역0518_일위대가_연못조성 수정" xfId="4414"/>
    <cellStyle name="1_tree_총괄내역0518_일위대가_연못조성 수정 2" xfId="6111"/>
    <cellStyle name="1_tree_총괄내역0518_일위대가_연못조성 수정_222" xfId="4415"/>
    <cellStyle name="1_tree_총괄내역0518_일위대가_연못조성 수정_222 2" xfId="6112"/>
    <cellStyle name="1_tree_총괄내역0518_일위대가_충장 체육공원증액설변" xfId="4416"/>
    <cellStyle name="1_tree_총괄내역0518_일위대가_충장 체육공원증액설변 2" xfId="6113"/>
    <cellStyle name="1_tree_총괄내역0518_자재단가표" xfId="4417"/>
    <cellStyle name="1_tree_총괄내역0518_자재단가표 2" xfId="6114"/>
    <cellStyle name="1_tree_총괄내역0518_자재단가표_222" xfId="4418"/>
    <cellStyle name="1_tree_총괄내역0518_자재단가표_222 2" xfId="6115"/>
    <cellStyle name="1_tree_총괄내역0518_자재단가표_강진생태연못0224" xfId="4419"/>
    <cellStyle name="1_tree_총괄내역0518_자재단가표_강진생태연못0224 2" xfId="6116"/>
    <cellStyle name="1_tree_총괄내역0518_자재단가표_강진생태연못0224_222" xfId="4420"/>
    <cellStyle name="1_tree_총괄내역0518_자재단가표_강진생태연못0224_222 2" xfId="6117"/>
    <cellStyle name="1_tree_총괄내역0518_자재단가표_내역서1128" xfId="4421"/>
    <cellStyle name="1_tree_총괄내역0518_자재단가표_내역서1128 2" xfId="6118"/>
    <cellStyle name="1_tree_총괄내역0518_자재단가표_내역서1128_양목초교 학교공원화사업변경내역서(06.04.14)" xfId="4422"/>
    <cellStyle name="1_tree_총괄내역0518_자재단가표_내역서1128_양목초교 학교공원화사업변경내역서(06.04.14) 2" xfId="6119"/>
    <cellStyle name="1_tree_총괄내역0518_자재단가표_연못조성 수정" xfId="4423"/>
    <cellStyle name="1_tree_총괄내역0518_자재단가표_연못조성 수정 2" xfId="6120"/>
    <cellStyle name="1_tree_총괄내역0518_자재단가표_연못조성 수정_222" xfId="4424"/>
    <cellStyle name="1_tree_총괄내역0518_자재단가표_연못조성 수정_222 2" xfId="6121"/>
    <cellStyle name="1_tree_총괄내역0518_자재단가표_충장 체육공원증액설변" xfId="4425"/>
    <cellStyle name="1_tree_총괄내역0518_자재단가표_충장 체육공원증액설변 2" xfId="6122"/>
    <cellStyle name="1_tree_총괄내역0518_장안초등학교내역0814" xfId="4426"/>
    <cellStyle name="1_tree_총괄내역0518_장안초등학교내역0814 2" xfId="6123"/>
    <cellStyle name="1_tree_총괄내역0518_장안초등학교내역0814_222" xfId="4427"/>
    <cellStyle name="1_tree_총괄내역0518_장안초등학교내역0814_222 2" xfId="6124"/>
    <cellStyle name="1_tree_총괄내역0518_장안초등학교내역0814_강진생태연못0224" xfId="4428"/>
    <cellStyle name="1_tree_총괄내역0518_장안초등학교내역0814_강진생태연못0224 2" xfId="6125"/>
    <cellStyle name="1_tree_총괄내역0518_장안초등학교내역0814_강진생태연못0224_222" xfId="4429"/>
    <cellStyle name="1_tree_총괄내역0518_장안초등학교내역0814_강진생태연못0224_222 2" xfId="6126"/>
    <cellStyle name="1_tree_총괄내역0518_장안초등학교내역0814_내역서1128" xfId="4430"/>
    <cellStyle name="1_tree_총괄내역0518_장안초등학교내역0814_내역서1128 2" xfId="6127"/>
    <cellStyle name="1_tree_총괄내역0518_장안초등학교내역0814_내역서1128_양목초교 학교공원화사업변경내역서(06.04.14)" xfId="4431"/>
    <cellStyle name="1_tree_총괄내역0518_장안초등학교내역0814_내역서1128_양목초교 학교공원화사업변경내역서(06.04.14) 2" xfId="6128"/>
    <cellStyle name="1_tree_총괄내역0518_장안초등학교내역0814_연못조성 수정" xfId="4432"/>
    <cellStyle name="1_tree_총괄내역0518_장안초등학교내역0814_연못조성 수정 2" xfId="6129"/>
    <cellStyle name="1_tree_총괄내역0518_장안초등학교내역0814_연못조성 수정_222" xfId="4433"/>
    <cellStyle name="1_tree_총괄내역0518_장안초등학교내역0814_연못조성 수정_222 2" xfId="6130"/>
    <cellStyle name="1_tree_총괄내역0518_장안초등학교내역0814_충장 체육공원증액설변" xfId="4434"/>
    <cellStyle name="1_tree_총괄내역0518_장안초등학교내역0814_충장 체육공원증액설변 2" xfId="6131"/>
    <cellStyle name="1_tree_총괄내역0518_충장 체육공원증액설변" xfId="4435"/>
    <cellStyle name="1_tree_총괄내역0518_충장 체육공원증액설변 2" xfId="6132"/>
    <cellStyle name="1_tree_충남대단위수량" xfId="4436"/>
    <cellStyle name="1_tree_충남대단위수량 2" xfId="6133"/>
    <cellStyle name="1_tree_충장 체육공원준공내역 " xfId="4437"/>
    <cellStyle name="1_tree_충장 체육공원준공내역  2" xfId="6134"/>
    <cellStyle name="1_tree_충장 체육공원증액설변" xfId="4438"/>
    <cellStyle name="1_tree_충장 체육공원증액설변 2" xfId="6135"/>
    <cellStyle name="1_tree_터미널1" xfId="4439"/>
    <cellStyle name="1_tree_터미널1 2" xfId="6136"/>
    <cellStyle name="1_tree_한수단위수량" xfId="4440"/>
    <cellStyle name="1_tree_한수단위수량 2" xfId="6137"/>
    <cellStyle name="1_tree_한풍집계" xfId="4441"/>
    <cellStyle name="1_tree_한풍집계 2" xfId="6138"/>
    <cellStyle name="1_tree_한풍집계_터미널1" xfId="4442"/>
    <cellStyle name="1_tree_한풍집계_터미널1 2" xfId="6139"/>
    <cellStyle name="1_tree_휴게시설" xfId="4443"/>
    <cellStyle name="1_tree_휴게시설 2" xfId="6140"/>
    <cellStyle name="1_tree_휴게시설_단위수량" xfId="4444"/>
    <cellStyle name="1_tree_휴게시설_단위수량 2" xfId="6141"/>
    <cellStyle name="1_tree_휴게시설_단위수량1" xfId="4445"/>
    <cellStyle name="1_tree_휴게시설_단위수량1 2" xfId="6142"/>
    <cellStyle name="1_tree_휴게시설_단위수량산출" xfId="4446"/>
    <cellStyle name="1_tree_휴게시설_단위수량산출 2" xfId="6143"/>
    <cellStyle name="1_tree_휴게시설_도곡단위수량" xfId="4447"/>
    <cellStyle name="1_tree_휴게시설_도곡단위수량 2" xfId="6144"/>
    <cellStyle name="1_tree_휴게시설_수량산출서-11.25" xfId="4448"/>
    <cellStyle name="1_tree_휴게시설_수량산출서-11.25 2" xfId="6145"/>
    <cellStyle name="1_tree_휴게시설_수량산출서-11.25_단위수량" xfId="4449"/>
    <cellStyle name="1_tree_휴게시설_수량산출서-11.25_단위수량 2" xfId="6146"/>
    <cellStyle name="1_tree_휴게시설_수량산출서-11.25_단위수량1" xfId="4450"/>
    <cellStyle name="1_tree_휴게시설_수량산출서-11.25_단위수량1 2" xfId="6147"/>
    <cellStyle name="1_tree_휴게시설_수량산출서-11.25_단위수량산출" xfId="4451"/>
    <cellStyle name="1_tree_휴게시설_수량산출서-11.25_단위수량산출 2" xfId="6148"/>
    <cellStyle name="1_tree_휴게시설_수량산출서-11.25_도곡단위수량" xfId="4452"/>
    <cellStyle name="1_tree_휴게시설_수량산출서-11.25_도곡단위수량 2" xfId="6149"/>
    <cellStyle name="1_tree_휴게시설_수량산출서-11.25_철거단위수량" xfId="4453"/>
    <cellStyle name="1_tree_휴게시설_수량산출서-11.25_철거단위수량 2" xfId="6150"/>
    <cellStyle name="1_tree_휴게시설_수량산출서-11.25_한수단위수량" xfId="4454"/>
    <cellStyle name="1_tree_휴게시설_수량산출서-11.25_한수단위수량 2" xfId="6151"/>
    <cellStyle name="1_tree_휴게시설_수량산출서-1201" xfId="4455"/>
    <cellStyle name="1_tree_휴게시설_수량산출서-1201 2" xfId="6152"/>
    <cellStyle name="1_tree_휴게시설_수량산출서-1201_단위수량" xfId="4456"/>
    <cellStyle name="1_tree_휴게시설_수량산출서-1201_단위수량 2" xfId="6153"/>
    <cellStyle name="1_tree_휴게시설_수량산출서-1201_단위수량1" xfId="4457"/>
    <cellStyle name="1_tree_휴게시설_수량산출서-1201_단위수량1 2" xfId="6154"/>
    <cellStyle name="1_tree_휴게시설_수량산출서-1201_단위수량산출" xfId="4458"/>
    <cellStyle name="1_tree_휴게시설_수량산출서-1201_단위수량산출 2" xfId="6155"/>
    <cellStyle name="1_tree_휴게시설_수량산출서-1201_도곡단위수량" xfId="4459"/>
    <cellStyle name="1_tree_휴게시설_수량산출서-1201_도곡단위수량 2" xfId="6156"/>
    <cellStyle name="1_tree_휴게시설_수량산출서-1201_철거단위수량" xfId="4460"/>
    <cellStyle name="1_tree_휴게시설_수량산출서-1201_철거단위수량 2" xfId="6157"/>
    <cellStyle name="1_tree_휴게시설_수량산출서-1201_한수단위수량" xfId="4461"/>
    <cellStyle name="1_tree_휴게시설_수량산출서-1201_한수단위수량 2" xfId="6158"/>
    <cellStyle name="1_tree_휴게시설_시설물단위수량" xfId="4462"/>
    <cellStyle name="1_tree_휴게시설_시설물단위수량 2" xfId="6159"/>
    <cellStyle name="1_tree_휴게시설_시설물단위수량1" xfId="4463"/>
    <cellStyle name="1_tree_휴게시설_시설물단위수량1 2" xfId="6160"/>
    <cellStyle name="1_tree_휴게시설_시설물단위수량1_시설물단위수량" xfId="4464"/>
    <cellStyle name="1_tree_휴게시설_시설물단위수량1_시설물단위수량 2" xfId="6161"/>
    <cellStyle name="1_tree_휴게시설_오창수량산출서" xfId="4465"/>
    <cellStyle name="1_tree_휴게시설_오창수량산출서 2" xfId="6162"/>
    <cellStyle name="1_tree_휴게시설_오창수량산출서_단위수량" xfId="4466"/>
    <cellStyle name="1_tree_휴게시설_오창수량산출서_단위수량 2" xfId="6163"/>
    <cellStyle name="1_tree_휴게시설_오창수량산출서_단위수량1" xfId="4467"/>
    <cellStyle name="1_tree_휴게시설_오창수량산출서_단위수량1 2" xfId="6164"/>
    <cellStyle name="1_tree_휴게시설_오창수량산출서_단위수량산출" xfId="4468"/>
    <cellStyle name="1_tree_휴게시설_오창수량산출서_단위수량산출 2" xfId="6165"/>
    <cellStyle name="1_tree_휴게시설_오창수량산출서_도곡단위수량" xfId="4469"/>
    <cellStyle name="1_tree_휴게시설_오창수량산출서_도곡단위수량 2" xfId="6166"/>
    <cellStyle name="1_tree_휴게시설_오창수량산출서_수량산출서-11.25" xfId="4470"/>
    <cellStyle name="1_tree_휴게시설_오창수량산출서_수량산출서-11.25 2" xfId="6167"/>
    <cellStyle name="1_tree_휴게시설_오창수량산출서_수량산출서-11.25_단위수량" xfId="4471"/>
    <cellStyle name="1_tree_휴게시설_오창수량산출서_수량산출서-11.25_단위수량 2" xfId="6168"/>
    <cellStyle name="1_tree_휴게시설_오창수량산출서_수량산출서-11.25_단위수량1" xfId="4472"/>
    <cellStyle name="1_tree_휴게시설_오창수량산출서_수량산출서-11.25_단위수량1 2" xfId="6169"/>
    <cellStyle name="1_tree_휴게시설_오창수량산출서_수량산출서-11.25_단위수량산출" xfId="4473"/>
    <cellStyle name="1_tree_휴게시설_오창수량산출서_수량산출서-11.25_단위수량산출 2" xfId="6170"/>
    <cellStyle name="1_tree_휴게시설_오창수량산출서_수량산출서-11.25_도곡단위수량" xfId="4474"/>
    <cellStyle name="1_tree_휴게시설_오창수량산출서_수량산출서-11.25_도곡단위수량 2" xfId="6171"/>
    <cellStyle name="1_tree_휴게시설_오창수량산출서_수량산출서-11.25_철거단위수량" xfId="4475"/>
    <cellStyle name="1_tree_휴게시설_오창수량산출서_수량산출서-11.25_철거단위수량 2" xfId="6172"/>
    <cellStyle name="1_tree_휴게시설_오창수량산출서_수량산출서-11.25_한수단위수량" xfId="4476"/>
    <cellStyle name="1_tree_휴게시설_오창수량산출서_수량산출서-11.25_한수단위수량 2" xfId="6173"/>
    <cellStyle name="1_tree_휴게시설_오창수량산출서_수량산출서-1201" xfId="4477"/>
    <cellStyle name="1_tree_휴게시설_오창수량산출서_수량산출서-1201 2" xfId="6174"/>
    <cellStyle name="1_tree_휴게시설_오창수량산출서_수량산출서-1201_단위수량" xfId="4478"/>
    <cellStyle name="1_tree_휴게시설_오창수량산출서_수량산출서-1201_단위수량 2" xfId="6175"/>
    <cellStyle name="1_tree_휴게시설_오창수량산출서_수량산출서-1201_단위수량1" xfId="4479"/>
    <cellStyle name="1_tree_휴게시설_오창수량산출서_수량산출서-1201_단위수량1 2" xfId="6176"/>
    <cellStyle name="1_tree_휴게시설_오창수량산출서_수량산출서-1201_단위수량산출" xfId="4480"/>
    <cellStyle name="1_tree_휴게시설_오창수량산출서_수량산출서-1201_단위수량산출 2" xfId="6177"/>
    <cellStyle name="1_tree_휴게시설_오창수량산출서_수량산출서-1201_도곡단위수량" xfId="4481"/>
    <cellStyle name="1_tree_휴게시설_오창수량산출서_수량산출서-1201_도곡단위수량 2" xfId="6178"/>
    <cellStyle name="1_tree_휴게시설_오창수량산출서_수량산출서-1201_철거단위수량" xfId="4482"/>
    <cellStyle name="1_tree_휴게시설_오창수량산출서_수량산출서-1201_철거단위수량 2" xfId="6179"/>
    <cellStyle name="1_tree_휴게시설_오창수량산출서_수량산출서-1201_한수단위수량" xfId="4483"/>
    <cellStyle name="1_tree_휴게시설_오창수량산출서_수량산출서-1201_한수단위수량 2" xfId="6180"/>
    <cellStyle name="1_tree_휴게시설_오창수량산출서_시설물단위수량" xfId="4484"/>
    <cellStyle name="1_tree_휴게시설_오창수량산출서_시설물단위수량 2" xfId="6181"/>
    <cellStyle name="1_tree_휴게시설_오창수량산출서_시설물단위수량1" xfId="4485"/>
    <cellStyle name="1_tree_휴게시설_오창수량산출서_시설물단위수량1 2" xfId="6182"/>
    <cellStyle name="1_tree_휴게시설_오창수량산출서_시설물단위수량1_시설물단위수량" xfId="4486"/>
    <cellStyle name="1_tree_휴게시설_오창수량산출서_시설물단위수량1_시설물단위수량 2" xfId="6183"/>
    <cellStyle name="1_tree_휴게시설_오창수량산출서_철거단위수량" xfId="4487"/>
    <cellStyle name="1_tree_휴게시설_오창수량산출서_철거단위수량 2" xfId="6184"/>
    <cellStyle name="1_tree_휴게시설_오창수량산출서_한수단위수량" xfId="4488"/>
    <cellStyle name="1_tree_휴게시설_오창수량산출서_한수단위수량 2" xfId="6185"/>
    <cellStyle name="1_tree_휴게시설_철거단위수량" xfId="4489"/>
    <cellStyle name="1_tree_휴게시설_철거단위수량 2" xfId="6186"/>
    <cellStyle name="1_tree_휴게시설_한수단위수량" xfId="4490"/>
    <cellStyle name="1_tree_휴게시설_한수단위수량 2" xfId="6187"/>
    <cellStyle name="1_가월리배수펌프(04.23)" xfId="2085"/>
    <cellStyle name="1_강릉대학술정보지원센터총괄(월드2낙찰)" xfId="2086"/>
    <cellStyle name="1_강북중학교(명남하도급)" xfId="2087"/>
    <cellStyle name="1_계수대로" xfId="2088"/>
    <cellStyle name="1_고산중(내역)" xfId="2089"/>
    <cellStyle name="1_고산중공내역" xfId="2090"/>
    <cellStyle name="1_고속국도제1호선한남~반포간확장공사(대동)" xfId="2091"/>
    <cellStyle name="1_군도5호선(금곡~부평간)개설공사(청백하도급)" xfId="2092"/>
    <cellStyle name="1_금강Ⅱ지구김제2-2공구토목공사(동도)" xfId="2093"/>
    <cellStyle name="1_금강성덕제개수공사(보광)" xfId="2094"/>
    <cellStyle name="1_금화초교교사신축공사하도급작업수정" xfId="2095"/>
    <cellStyle name="1_금화초교교사신축공사하도급작업수정 2" xfId="6866"/>
    <cellStyle name="1_기성청구 내역서(사정)" xfId="2096"/>
    <cellStyle name="1_기성청구 내역서(사정) 2" xfId="6867"/>
    <cellStyle name="1_길동배수지건설공사(구보)" xfId="2097"/>
    <cellStyle name="1_길동배수지건설공사(구보) 2" xfId="6868"/>
    <cellStyle name="1_남악신도시(2-1공구)대양" xfId="2098"/>
    <cellStyle name="1_남악신도시(2-1공구)대양 2" xfId="6869"/>
    <cellStyle name="1_내역서(금회분)" xfId="2099"/>
    <cellStyle name="1_내역서(금회분) 2" xfId="6188"/>
    <cellStyle name="1_단가조사표" xfId="2100"/>
    <cellStyle name="1_단가조사표 2" xfId="6189"/>
    <cellStyle name="1_단가조사표_1011소각" xfId="2101"/>
    <cellStyle name="1_단가조사표_1011소각 2" xfId="6190"/>
    <cellStyle name="1_단가조사표_1011소각_구포모델하우스 신축공사0526(PSJ)" xfId="2102"/>
    <cellStyle name="1_단가조사표_1011소각_구포모델하우스 신축공사0526(PSJ) 2" xfId="6191"/>
    <cellStyle name="1_단가조사표_1011소각_양산,수영(PSJ)" xfId="2103"/>
    <cellStyle name="1_단가조사표_1011소각_양산,수영(PSJ) 2" xfId="6192"/>
    <cellStyle name="1_단가조사표_1113교~1" xfId="2104"/>
    <cellStyle name="1_단가조사표_1113교~1 2" xfId="6193"/>
    <cellStyle name="1_단가조사표_1113교~1_구포모델하우스 신축공사0526(PSJ)" xfId="2105"/>
    <cellStyle name="1_단가조사표_1113교~1_구포모델하우스 신축공사0526(PSJ) 2" xfId="6194"/>
    <cellStyle name="1_단가조사표_1113교~1_양산,수영(PSJ)" xfId="2106"/>
    <cellStyle name="1_단가조사표_1113교~1_양산,수영(PSJ) 2" xfId="6195"/>
    <cellStyle name="1_단가조사표_121내역" xfId="2107"/>
    <cellStyle name="1_단가조사표_121내역 2" xfId="6196"/>
    <cellStyle name="1_단가조사표_121내역_구포모델하우스 신축공사0526(PSJ)" xfId="2108"/>
    <cellStyle name="1_단가조사표_121내역_구포모델하우스 신축공사0526(PSJ) 2" xfId="6197"/>
    <cellStyle name="1_단가조사표_121내역_양산,수영(PSJ)" xfId="2109"/>
    <cellStyle name="1_단가조사표_121내역_양산,수영(PSJ) 2" xfId="6198"/>
    <cellStyle name="1_단가조사표_객토량" xfId="2110"/>
    <cellStyle name="1_단가조사표_객토량 2" xfId="6199"/>
    <cellStyle name="1_단가조사표_객토량_구포모델하우스 신축공사0526(PSJ)" xfId="2111"/>
    <cellStyle name="1_단가조사표_객토량_구포모델하우스 신축공사0526(PSJ) 2" xfId="6200"/>
    <cellStyle name="1_단가조사표_객토량_양산,수영(PSJ)" xfId="2112"/>
    <cellStyle name="1_단가조사표_객토량_양산,수영(PSJ) 2" xfId="6201"/>
    <cellStyle name="1_단가조사표_교통센~1" xfId="2113"/>
    <cellStyle name="1_단가조사표_교통센~1 2" xfId="6202"/>
    <cellStyle name="1_단가조사표_교통센~1_구포모델하우스 신축공사0526(PSJ)" xfId="2114"/>
    <cellStyle name="1_단가조사표_교통센~1_구포모델하우스 신축공사0526(PSJ) 2" xfId="6203"/>
    <cellStyle name="1_단가조사표_교통센~1_양산,수영(PSJ)" xfId="2115"/>
    <cellStyle name="1_단가조사표_교통센~1_양산,수영(PSJ) 2" xfId="6204"/>
    <cellStyle name="1_단가조사표_교통센터412" xfId="2116"/>
    <cellStyle name="1_단가조사표_교통센터412 2" xfId="6205"/>
    <cellStyle name="1_단가조사표_교통센터412_구포모델하우스 신축공사0526(PSJ)" xfId="2117"/>
    <cellStyle name="1_단가조사표_교통센터412_구포모델하우스 신축공사0526(PSJ) 2" xfId="6206"/>
    <cellStyle name="1_단가조사표_교통센터412_양산,수영(PSJ)" xfId="2118"/>
    <cellStyle name="1_단가조사표_교통센터412_양산,수영(PSJ) 2" xfId="6207"/>
    <cellStyle name="1_단가조사표_교통수" xfId="2119"/>
    <cellStyle name="1_단가조사표_교통수 2" xfId="6208"/>
    <cellStyle name="1_단가조사표_교통수_구포모델하우스 신축공사0526(PSJ)" xfId="2120"/>
    <cellStyle name="1_단가조사표_교통수_구포모델하우스 신축공사0526(PSJ) 2" xfId="6209"/>
    <cellStyle name="1_단가조사표_교통수_양산,수영(PSJ)" xfId="2121"/>
    <cellStyle name="1_단가조사표_교통수_양산,수영(PSJ) 2" xfId="6210"/>
    <cellStyle name="1_단가조사표_교통수량산출서" xfId="2122"/>
    <cellStyle name="1_단가조사표_교통수량산출서 2" xfId="6211"/>
    <cellStyle name="1_단가조사표_교통수량산출서_구포모델하우스 신축공사0526(PSJ)" xfId="2123"/>
    <cellStyle name="1_단가조사표_교통수량산출서_구포모델하우스 신축공사0526(PSJ) 2" xfId="6212"/>
    <cellStyle name="1_단가조사표_교통수량산출서_양산,수영(PSJ)" xfId="2124"/>
    <cellStyle name="1_단가조사표_교통수량산출서_양산,수영(PSJ) 2" xfId="6213"/>
    <cellStyle name="1_단가조사표_구조물대가 (2)" xfId="2125"/>
    <cellStyle name="1_단가조사표_구조물대가 (2) 2" xfId="6214"/>
    <cellStyle name="1_단가조사표_구조물대가 (2)_구포모델하우스 신축공사0526(PSJ)" xfId="2126"/>
    <cellStyle name="1_단가조사표_구조물대가 (2)_구포모델하우스 신축공사0526(PSJ) 2" xfId="6215"/>
    <cellStyle name="1_단가조사표_구조물대가 (2)_양산,수영(PSJ)" xfId="2127"/>
    <cellStyle name="1_단가조사표_구조물대가 (2)_양산,수영(PSJ) 2" xfId="6216"/>
    <cellStyle name="1_단가조사표_구포모델하우스 신축공사0526(PSJ)" xfId="2128"/>
    <cellStyle name="1_단가조사표_구포모델하우스 신축공사0526(PSJ) 2" xfId="6217"/>
    <cellStyle name="1_단가조사표_내역서 (2)" xfId="2129"/>
    <cellStyle name="1_단가조사표_내역서 (2) 2" xfId="6218"/>
    <cellStyle name="1_단가조사표_내역서 (2)_구포모델하우스 신축공사0526(PSJ)" xfId="2130"/>
    <cellStyle name="1_단가조사표_내역서 (2)_구포모델하우스 신축공사0526(PSJ) 2" xfId="6219"/>
    <cellStyle name="1_단가조사표_내역서 (2)_양산,수영(PSJ)" xfId="2131"/>
    <cellStyle name="1_단가조사표_내역서 (2)_양산,수영(PSJ) 2" xfId="6220"/>
    <cellStyle name="1_단가조사표_대전관저지구" xfId="2132"/>
    <cellStyle name="1_단가조사표_대전관저지구 2" xfId="6221"/>
    <cellStyle name="1_단가조사표_대전관저지구_구포모델하우스 신축공사0526(PSJ)" xfId="2133"/>
    <cellStyle name="1_단가조사표_대전관저지구_구포모델하우스 신축공사0526(PSJ) 2" xfId="6222"/>
    <cellStyle name="1_단가조사표_대전관저지구_양산,수영(PSJ)" xfId="2134"/>
    <cellStyle name="1_단가조사표_대전관저지구_양산,수영(PSJ) 2" xfId="6223"/>
    <cellStyle name="1_단가조사표_동측지~1" xfId="2135"/>
    <cellStyle name="1_단가조사표_동측지~1 2" xfId="6224"/>
    <cellStyle name="1_단가조사표_동측지~1_구포모델하우스 신축공사0526(PSJ)" xfId="2136"/>
    <cellStyle name="1_단가조사표_동측지~1_구포모델하우스 신축공사0526(PSJ) 2" xfId="6225"/>
    <cellStyle name="1_단가조사표_동측지~1_양산,수영(PSJ)" xfId="2137"/>
    <cellStyle name="1_단가조사표_동측지~1_양산,수영(PSJ) 2" xfId="6226"/>
    <cellStyle name="1_단가조사표_동측지원422" xfId="2138"/>
    <cellStyle name="1_단가조사표_동측지원422 2" xfId="6227"/>
    <cellStyle name="1_단가조사표_동측지원422_구포모델하우스 신축공사0526(PSJ)" xfId="2139"/>
    <cellStyle name="1_단가조사표_동측지원422_구포모델하우스 신축공사0526(PSJ) 2" xfId="6228"/>
    <cellStyle name="1_단가조사표_동측지원422_양산,수영(PSJ)" xfId="2140"/>
    <cellStyle name="1_단가조사표_동측지원422_양산,수영(PSJ) 2" xfId="6229"/>
    <cellStyle name="1_단가조사표_동측지원512" xfId="2141"/>
    <cellStyle name="1_단가조사표_동측지원512 2" xfId="6230"/>
    <cellStyle name="1_단가조사표_동측지원512_구포모델하우스 신축공사0526(PSJ)" xfId="2142"/>
    <cellStyle name="1_단가조사표_동측지원512_구포모델하우스 신축공사0526(PSJ) 2" xfId="6231"/>
    <cellStyle name="1_단가조사표_동측지원512_양산,수영(PSJ)" xfId="2143"/>
    <cellStyle name="1_단가조사표_동측지원512_양산,수영(PSJ) 2" xfId="6232"/>
    <cellStyle name="1_단가조사표_동측지원524" xfId="2144"/>
    <cellStyle name="1_단가조사표_동측지원524 2" xfId="6233"/>
    <cellStyle name="1_단가조사표_동측지원524_구포모델하우스 신축공사0526(PSJ)" xfId="2145"/>
    <cellStyle name="1_단가조사표_동측지원524_구포모델하우스 신축공사0526(PSJ) 2" xfId="6234"/>
    <cellStyle name="1_단가조사표_동측지원524_양산,수영(PSJ)" xfId="2146"/>
    <cellStyle name="1_단가조사표_동측지원524_양산,수영(PSJ) 2" xfId="6235"/>
    <cellStyle name="1_단가조사표_부대422" xfId="2147"/>
    <cellStyle name="1_단가조사표_부대422 2" xfId="6236"/>
    <cellStyle name="1_단가조사표_부대422_구포모델하우스 신축공사0526(PSJ)" xfId="2148"/>
    <cellStyle name="1_단가조사표_부대422_구포모델하우스 신축공사0526(PSJ) 2" xfId="6237"/>
    <cellStyle name="1_단가조사표_부대422_양산,수영(PSJ)" xfId="2149"/>
    <cellStyle name="1_단가조사표_부대422_양산,수영(PSJ) 2" xfId="6238"/>
    <cellStyle name="1_단가조사표_부대시설" xfId="2150"/>
    <cellStyle name="1_단가조사표_부대시설 2" xfId="6239"/>
    <cellStyle name="1_단가조사표_부대시설_구포모델하우스 신축공사0526(PSJ)" xfId="2151"/>
    <cellStyle name="1_단가조사표_부대시설_구포모델하우스 신축공사0526(PSJ) 2" xfId="6240"/>
    <cellStyle name="1_단가조사표_부대시설_양산,수영(PSJ)" xfId="2152"/>
    <cellStyle name="1_단가조사표_부대시설_양산,수영(PSJ) 2" xfId="6241"/>
    <cellStyle name="1_단가조사표_소각수~1" xfId="2153"/>
    <cellStyle name="1_단가조사표_소각수~1 2" xfId="6242"/>
    <cellStyle name="1_단가조사표_소각수~1_구포모델하우스 신축공사0526(PSJ)" xfId="2154"/>
    <cellStyle name="1_단가조사표_소각수~1_구포모델하우스 신축공사0526(PSJ) 2" xfId="6243"/>
    <cellStyle name="1_단가조사표_소각수~1_양산,수영(PSJ)" xfId="2155"/>
    <cellStyle name="1_단가조사표_소각수~1_양산,수영(PSJ) 2" xfId="6244"/>
    <cellStyle name="1_단가조사표_소각수내역서" xfId="2156"/>
    <cellStyle name="1_단가조사표_소각수내역서 2" xfId="6245"/>
    <cellStyle name="1_단가조사표_소각수내역서_구포모델하우스 신축공사0526(PSJ)" xfId="2157"/>
    <cellStyle name="1_단가조사표_소각수내역서_구포모델하우스 신축공사0526(PSJ) 2" xfId="6246"/>
    <cellStyle name="1_단가조사표_소각수내역서_양산,수영(PSJ)" xfId="2158"/>
    <cellStyle name="1_단가조사표_소각수내역서_양산,수영(PSJ) 2" xfId="6247"/>
    <cellStyle name="1_단가조사표_소각수목2" xfId="2159"/>
    <cellStyle name="1_단가조사표_소각수목2 2" xfId="6248"/>
    <cellStyle name="1_단가조사표_소각수목2_구포모델하우스 신축공사0526(PSJ)" xfId="2160"/>
    <cellStyle name="1_단가조사표_소각수목2_구포모델하우스 신축공사0526(PSJ) 2" xfId="6249"/>
    <cellStyle name="1_단가조사표_소각수목2_양산,수영(PSJ)" xfId="2161"/>
    <cellStyle name="1_단가조사표_소각수목2_양산,수영(PSJ) 2" xfId="6250"/>
    <cellStyle name="1_단가조사표_수량산출서 (2)" xfId="2162"/>
    <cellStyle name="1_단가조사표_수량산출서 (2) 2" xfId="6251"/>
    <cellStyle name="1_단가조사표_수량산출서 (2)_구포모델하우스 신축공사0526(PSJ)" xfId="2163"/>
    <cellStyle name="1_단가조사표_수량산출서 (2)_구포모델하우스 신축공사0526(PSJ) 2" xfId="6252"/>
    <cellStyle name="1_단가조사표_수량산출서 (2)_양산,수영(PSJ)" xfId="2164"/>
    <cellStyle name="1_단가조사표_수량산출서 (2)_양산,수영(PSJ) 2" xfId="6253"/>
    <cellStyle name="1_단가조사표_양산,수영(PSJ)" xfId="2165"/>
    <cellStyle name="1_단가조사표_양산,수영(PSJ) 2" xfId="6254"/>
    <cellStyle name="1_단가조사표_엑스포~1" xfId="2166"/>
    <cellStyle name="1_단가조사표_엑스포~1 2" xfId="6255"/>
    <cellStyle name="1_단가조사표_엑스포~1_구포모델하우스 신축공사0526(PSJ)" xfId="2167"/>
    <cellStyle name="1_단가조사표_엑스포~1_구포모델하우스 신축공사0526(PSJ) 2" xfId="6256"/>
    <cellStyle name="1_단가조사표_엑스포~1_양산,수영(PSJ)" xfId="2168"/>
    <cellStyle name="1_단가조사표_엑스포~1_양산,수영(PSJ) 2" xfId="6257"/>
    <cellStyle name="1_단가조사표_엑스포한빛1" xfId="2169"/>
    <cellStyle name="1_단가조사표_엑스포한빛1 2" xfId="6258"/>
    <cellStyle name="1_단가조사표_엑스포한빛1_구포모델하우스 신축공사0526(PSJ)" xfId="2170"/>
    <cellStyle name="1_단가조사표_엑스포한빛1_구포모델하우스 신축공사0526(PSJ) 2" xfId="6259"/>
    <cellStyle name="1_단가조사표_엑스포한빛1_양산,수영(PSJ)" xfId="2171"/>
    <cellStyle name="1_단가조사표_엑스포한빛1_양산,수영(PSJ) 2" xfId="6260"/>
    <cellStyle name="1_단가조사표_여객터미널331" xfId="2172"/>
    <cellStyle name="1_단가조사표_여객터미널331 2" xfId="6261"/>
    <cellStyle name="1_단가조사표_여객터미널331_구포모델하우스 신축공사0526(PSJ)" xfId="2173"/>
    <cellStyle name="1_단가조사표_여객터미널331_구포모델하우스 신축공사0526(PSJ) 2" xfId="6262"/>
    <cellStyle name="1_단가조사표_여객터미널331_양산,수영(PSJ)" xfId="2174"/>
    <cellStyle name="1_단가조사표_여객터미널331_양산,수영(PSJ) 2" xfId="6263"/>
    <cellStyle name="1_단가조사표_여객터미널513" xfId="2175"/>
    <cellStyle name="1_단가조사표_여객터미널513 2" xfId="6264"/>
    <cellStyle name="1_단가조사표_여객터미널513_구포모델하우스 신축공사0526(PSJ)" xfId="2176"/>
    <cellStyle name="1_단가조사표_여객터미널513_구포모델하우스 신축공사0526(PSJ) 2" xfId="6265"/>
    <cellStyle name="1_단가조사표_여객터미널513_양산,수영(PSJ)" xfId="2177"/>
    <cellStyle name="1_단가조사표_여객터미널513_양산,수영(PSJ) 2" xfId="6266"/>
    <cellStyle name="1_단가조사표_여객터미널629" xfId="2178"/>
    <cellStyle name="1_단가조사표_여객터미널629 2" xfId="6267"/>
    <cellStyle name="1_단가조사표_여객터미널629_구포모델하우스 신축공사0526(PSJ)" xfId="2179"/>
    <cellStyle name="1_단가조사표_여객터미널629_구포모델하우스 신축공사0526(PSJ) 2" xfId="6268"/>
    <cellStyle name="1_단가조사표_여객터미널629_양산,수영(PSJ)" xfId="2180"/>
    <cellStyle name="1_단가조사표_여객터미널629_양산,수영(PSJ) 2" xfId="6269"/>
    <cellStyle name="1_단가조사표_외곽도로616" xfId="2181"/>
    <cellStyle name="1_단가조사표_외곽도로616 2" xfId="6270"/>
    <cellStyle name="1_단가조사표_외곽도로616_구포모델하우스 신축공사0526(PSJ)" xfId="2182"/>
    <cellStyle name="1_단가조사표_외곽도로616_구포모델하우스 신축공사0526(PSJ) 2" xfId="6271"/>
    <cellStyle name="1_단가조사표_외곽도로616_양산,수영(PSJ)" xfId="2183"/>
    <cellStyle name="1_단가조사표_외곽도로616_양산,수영(PSJ) 2" xfId="6272"/>
    <cellStyle name="1_단가조사표_원가계~1" xfId="2184"/>
    <cellStyle name="1_단가조사표_원가계~1 2" xfId="6273"/>
    <cellStyle name="1_단가조사표_원가계~1_구포모델하우스 신축공사0526(PSJ)" xfId="2185"/>
    <cellStyle name="1_단가조사표_원가계~1_구포모델하우스 신축공사0526(PSJ) 2" xfId="6274"/>
    <cellStyle name="1_단가조사표_원가계~1_양산,수영(PSJ)" xfId="2186"/>
    <cellStyle name="1_단가조사표_원가계~1_양산,수영(PSJ) 2" xfId="6275"/>
    <cellStyle name="1_단가조사표_유기질" xfId="2187"/>
    <cellStyle name="1_단가조사표_유기질 2" xfId="6276"/>
    <cellStyle name="1_단가조사표_유기질_구포모델하우스 신축공사0526(PSJ)" xfId="2188"/>
    <cellStyle name="1_단가조사표_유기질_구포모델하우스 신축공사0526(PSJ) 2" xfId="6277"/>
    <cellStyle name="1_단가조사표_유기질_양산,수영(PSJ)" xfId="2189"/>
    <cellStyle name="1_단가조사표_유기질_양산,수영(PSJ) 2" xfId="6278"/>
    <cellStyle name="1_단가조사표_자재조서 (2)" xfId="2190"/>
    <cellStyle name="1_단가조사표_자재조서 (2) 2" xfId="6279"/>
    <cellStyle name="1_단가조사표_자재조서 (2)_구포모델하우스 신축공사0526(PSJ)" xfId="2191"/>
    <cellStyle name="1_단가조사표_자재조서 (2)_구포모델하우스 신축공사0526(PSJ) 2" xfId="6280"/>
    <cellStyle name="1_단가조사표_자재조서 (2)_양산,수영(PSJ)" xfId="2192"/>
    <cellStyle name="1_단가조사표_자재조서 (2)_양산,수영(PSJ) 2" xfId="6281"/>
    <cellStyle name="1_단가조사표_총괄내역" xfId="2193"/>
    <cellStyle name="1_단가조사표_총괄내역 (2)" xfId="2194"/>
    <cellStyle name="1_단가조사표_총괄내역 (2) 2" xfId="6283"/>
    <cellStyle name="1_단가조사표_총괄내역 (2)_구포모델하우스 신축공사0526(PSJ)" xfId="2195"/>
    <cellStyle name="1_단가조사표_총괄내역 (2)_구포모델하우스 신축공사0526(PSJ) 2" xfId="6284"/>
    <cellStyle name="1_단가조사표_총괄내역 (2)_양산,수영(PSJ)" xfId="2196"/>
    <cellStyle name="1_단가조사표_총괄내역 (2)_양산,수영(PSJ) 2" xfId="6285"/>
    <cellStyle name="1_단가조사표_총괄내역 2" xfId="6282"/>
    <cellStyle name="1_단가조사표_총괄내역 3" xfId="6592"/>
    <cellStyle name="1_단가조사표_총괄내역 4" xfId="6615"/>
    <cellStyle name="1_단가조사표_총괄내역 5" xfId="6614"/>
    <cellStyle name="1_단가조사표_총괄내역_구포모델하우스 신축공사0526(PSJ)" xfId="2197"/>
    <cellStyle name="1_단가조사표_총괄내역_구포모델하우스 신축공사0526(PSJ) 2" xfId="6286"/>
    <cellStyle name="1_단가조사표_총괄내역_양산,수영(PSJ)" xfId="2198"/>
    <cellStyle name="1_단가조사표_총괄내역_양산,수영(PSJ) 2" xfId="6287"/>
    <cellStyle name="1_단가조사표_터미널도로403" xfId="2199"/>
    <cellStyle name="1_단가조사표_터미널도로403 2" xfId="6288"/>
    <cellStyle name="1_단가조사표_터미널도로403_구포모델하우스 신축공사0526(PSJ)" xfId="2200"/>
    <cellStyle name="1_단가조사표_터미널도로403_구포모델하우스 신축공사0526(PSJ) 2" xfId="6289"/>
    <cellStyle name="1_단가조사표_터미널도로403_양산,수영(PSJ)" xfId="2201"/>
    <cellStyle name="1_단가조사표_터미널도로403_양산,수영(PSJ) 2" xfId="6290"/>
    <cellStyle name="1_단가조사표_터미널도로429" xfId="2202"/>
    <cellStyle name="1_단가조사표_터미널도로429 2" xfId="6291"/>
    <cellStyle name="1_단가조사표_터미널도로429_구포모델하우스 신축공사0526(PSJ)" xfId="2203"/>
    <cellStyle name="1_단가조사표_터미널도로429_구포모델하우스 신축공사0526(PSJ) 2" xfId="6292"/>
    <cellStyle name="1_단가조사표_터미널도로429_양산,수영(PSJ)" xfId="2204"/>
    <cellStyle name="1_단가조사표_터미널도로429_양산,수영(PSJ) 2" xfId="6293"/>
    <cellStyle name="1_단가조사표_포장일위" xfId="2205"/>
    <cellStyle name="1_단가조사표_포장일위 2" xfId="6294"/>
    <cellStyle name="1_단가조사표_포장일위_구포모델하우스 신축공사0526(PSJ)" xfId="2206"/>
    <cellStyle name="1_단가조사표_포장일위_구포모델하우스 신축공사0526(PSJ) 2" xfId="6295"/>
    <cellStyle name="1_단가조사표_포장일위_양산,수영(PSJ)" xfId="2207"/>
    <cellStyle name="1_단가조사표_포장일위_양산,수영(PSJ) 2" xfId="6296"/>
    <cellStyle name="1_당동(청강)" xfId="2208"/>
    <cellStyle name="1_당동(청강) 2" xfId="6870"/>
    <cellStyle name="1_당동(청강디스켓1)" xfId="2209"/>
    <cellStyle name="1_당동(청강디스켓1) 2" xfId="6871"/>
    <cellStyle name="1_대전교육정보원(강산)" xfId="2210"/>
    <cellStyle name="1_대전교육정보원(강산) 2" xfId="6872"/>
    <cellStyle name="1_대전교육정보원신축공사(강산)" xfId="2211"/>
    <cellStyle name="1_대전교육정보원신축공사(강산) 2" xfId="6873"/>
    <cellStyle name="1_대전목양초" xfId="2212"/>
    <cellStyle name="1_대전목양초 2" xfId="6874"/>
    <cellStyle name="1_대전서붕고하도급" xfId="2213"/>
    <cellStyle name="1_대전서붕고하도급 2" xfId="6875"/>
    <cellStyle name="1_대전지원홍성지청(흥화-1)" xfId="2214"/>
    <cellStyle name="1_대전지원홍성지청(흥화-1) 2" xfId="6876"/>
    <cellStyle name="1_대호지~석문간지방도확포장공사(신일)" xfId="2215"/>
    <cellStyle name="1_대호지~석문간지방도확포장공사(신일) 2" xfId="6877"/>
    <cellStyle name="1_도암~강진도로확장공사(대국2)" xfId="2216"/>
    <cellStyle name="1_도암~강진도로확장공사(대국2) 2" xfId="6878"/>
    <cellStyle name="1_도암강진(흥산건설)" xfId="2217"/>
    <cellStyle name="1_도암강진(흥산건설) 2" xfId="6879"/>
    <cellStyle name="1_등촌고등총괄(동현하도급)" xfId="2218"/>
    <cellStyle name="1_등촌고등총괄(동현하도급) 2" xfId="6880"/>
    <cellStyle name="1_마현~생창국도건설공사" xfId="2219"/>
    <cellStyle name="1_마현~생창국도건설공사 2" xfId="6881"/>
    <cellStyle name="1_명암지-산성간" xfId="2220"/>
    <cellStyle name="1_명암지-산성간 2" xfId="6882"/>
    <cellStyle name="1_백석지구농촌용수개발사업(대원)" xfId="2221"/>
    <cellStyle name="1_백석지구농촌용수개발사업(대원) 2" xfId="6883"/>
    <cellStyle name="1_백제큰길내역서" xfId="2222"/>
    <cellStyle name="1_백제큰길내역서 2" xfId="6884"/>
    <cellStyle name="1_병목안배수지건설(100%)" xfId="2223"/>
    <cellStyle name="1_병목안배수지건설(100%) 2" xfId="6885"/>
    <cellStyle name="1_봉곡중총괄(대지완결)" xfId="2224"/>
    <cellStyle name="1_봉곡중총괄(대지완결) 2" xfId="6886"/>
    <cellStyle name="1_부대입찰확약서" xfId="2225"/>
    <cellStyle name="1_부대입찰확약서 2" xfId="6887"/>
    <cellStyle name="1_부산지하철편의시설금곡외7개역사소방내역서(2008,03,31)철거,신설분리" xfId="2226"/>
    <cellStyle name="1_부산지하철편의시설금곡외7개역사소방내역서(2008,03,31)철거,신설분리 2" xfId="6888"/>
    <cellStyle name="1_부산해사고(100%)" xfId="2227"/>
    <cellStyle name="1_부산해사고(100%) 2" xfId="6889"/>
    <cellStyle name="1_부안-태인1산출" xfId="2228"/>
    <cellStyle name="1_부안-태인1산출 2" xfId="6890"/>
    <cellStyle name="1_삼융건설(백제큰길)" xfId="2229"/>
    <cellStyle name="1_삼융건설(백제큰길) 2" xfId="6891"/>
    <cellStyle name="1_새들초등학교(동성)" xfId="2230"/>
    <cellStyle name="1_새들초등학교(동성) 2" xfId="6892"/>
    <cellStyle name="1_서울대학교사범대교육정보관(에스와이비작업수정)" xfId="2231"/>
    <cellStyle name="1_서울대학교사범대교육정보관(에스와이비작업수정) 2" xfId="6893"/>
    <cellStyle name="1_서울대학교사범대교육정보관(에스와이비작업완료)" xfId="2232"/>
    <cellStyle name="1_서울대학교사범대교육정보관(에스와이비작업완료) 2" xfId="6894"/>
    <cellStyle name="1_서울도림초등학교(신한디스켓)" xfId="2233"/>
    <cellStyle name="1_서울도림초등학교(신한디스켓) 2" xfId="6895"/>
    <cellStyle name="1_서울화일초(덕동)" xfId="2234"/>
    <cellStyle name="1_서울화일초(덕동) 2" xfId="6896"/>
    <cellStyle name="1_성산배수지건설공사(덕동)" xfId="2235"/>
    <cellStyle name="1_성산배수지건설공사(덕동) 2" xfId="6897"/>
    <cellStyle name="1_송정리역사(토목완료林)" xfId="2236"/>
    <cellStyle name="1_송정리역사(토목완료林) 2" xfId="6898"/>
    <cellStyle name="1_수도권매립지하도급(명도)" xfId="2237"/>
    <cellStyle name="1_수도권매립지하도급(명도) 2" xfId="6899"/>
    <cellStyle name="1_수정갑지" xfId="2238"/>
    <cellStyle name="1_수정갑지 2" xfId="6900"/>
    <cellStyle name="1_시민계략공사" xfId="2239"/>
    <cellStyle name="1_시민계략공사 2" xfId="2240"/>
    <cellStyle name="1_시민계략공사 2 2" xfId="6902"/>
    <cellStyle name="1_시민계략공사 3" xfId="6901"/>
    <cellStyle name="1_시민계략공사_2회설변 변경내역서" xfId="2241"/>
    <cellStyle name="1_시민계략공사_2회설변 변경내역서 2" xfId="6903"/>
    <cellStyle name="1_시민계략공사_2회설변 변경내역서_3회 기성에산좃도" xfId="2242"/>
    <cellStyle name="1_시민계략공사_2회설변 변경내역서_3회 기성에산좃도 2" xfId="6904"/>
    <cellStyle name="1_시민계략공사_2회설변 변경내역서_3회 기성에산좃도_본관내역서" xfId="2243"/>
    <cellStyle name="1_시민계략공사_2회설변 변경내역서_3회 기성에산좃도_본관내역서 2" xfId="6905"/>
    <cellStyle name="1_시민계략공사_2회설변 변경내역서_3회 기성에산좃도_본관내역서_하남소방('05)" xfId="2244"/>
    <cellStyle name="1_시민계략공사_2회설변 변경내역서_3회 기성에산좃도_본관내역서_하남소방('05) 2" xfId="6906"/>
    <cellStyle name="1_시민계략공사_2회설변 변경내역서_3회 기성에산좃도_하남소방('05)" xfId="2245"/>
    <cellStyle name="1_시민계략공사_2회설변 변경내역서_3회 기성에산좃도_하남소방('05) 2" xfId="6907"/>
    <cellStyle name="1_시민계략공사_2회설변 변경내역서_본관내역서" xfId="2246"/>
    <cellStyle name="1_시민계략공사_2회설변 변경내역서_본관내역서 2" xfId="6908"/>
    <cellStyle name="1_시민계략공사_2회설변 변경내역서_본관내역서_하남소방('05)" xfId="2247"/>
    <cellStyle name="1_시민계략공사_2회설변 변경내역서_본관내역서_하남소방('05) 2" xfId="6909"/>
    <cellStyle name="1_시민계략공사_2회설변 변경내역서_신설관로(정수장)" xfId="2248"/>
    <cellStyle name="1_시민계략공사_2회설변 변경내역서_신설관로(정수장) 2" xfId="6910"/>
    <cellStyle name="1_시민계략공사_2회설변 변경내역서_신설관로(정수장)_본관내역서" xfId="2249"/>
    <cellStyle name="1_시민계략공사_2회설변 변경내역서_신설관로(정수장)_본관내역서 2" xfId="6911"/>
    <cellStyle name="1_시민계략공사_2회설변 변경내역서_신설관로(정수장)_본관내역서_하남소방('05)" xfId="2250"/>
    <cellStyle name="1_시민계략공사_2회설변 변경내역서_신설관로(정수장)_본관내역서_하남소방('05) 2" xfId="6912"/>
    <cellStyle name="1_시민계략공사_2회설변 변경내역서_신설관로(정수장)_하남소방('05)" xfId="2251"/>
    <cellStyle name="1_시민계략공사_2회설변 변경내역서_신설관로(정수장)_하남소방('05) 2" xfId="6913"/>
    <cellStyle name="1_시민계략공사_2회설변 변경내역서_하남소방('05)" xfId="2252"/>
    <cellStyle name="1_시민계략공사_2회설변 변경내역서_하남소방('05) 2" xfId="6914"/>
    <cellStyle name="1_시민계략공사_기성내역서" xfId="2253"/>
    <cellStyle name="1_시민계략공사_기성내역서 2" xfId="6915"/>
    <cellStyle name="1_시민계략공사_도암강진(흥산건설)" xfId="2254"/>
    <cellStyle name="1_시민계략공사_도암강진(흥산건설) 2" xfId="6916"/>
    <cellStyle name="1_시민계략공사_도암강진(흥산건설)_해남내역서" xfId="2255"/>
    <cellStyle name="1_시민계략공사_도암강진(흥산건설)_해남내역서 2" xfId="6917"/>
    <cellStyle name="1_시민계략공사_부안-태인1산출" xfId="2256"/>
    <cellStyle name="1_시민계략공사_부안-태인1산출 2" xfId="6918"/>
    <cellStyle name="1_시민계략공사_사택내 소운동장" xfId="2257"/>
    <cellStyle name="1_시민계략공사_사택내 소운동장 2" xfId="6919"/>
    <cellStyle name="1_시민계략공사_사택조명탑설계(최종)" xfId="2258"/>
    <cellStyle name="1_시민계략공사_사택조명탑설계(최종) 2" xfId="6920"/>
    <cellStyle name="1_시민계략공사_설계변경(7.15.최종)" xfId="2259"/>
    <cellStyle name="1_시민계략공사_설계변경(7.15.최종) 2" xfId="6921"/>
    <cellStyle name="1_시민계략공사_설계변경(7.15.최종)_3회 기성에산좃도" xfId="2260"/>
    <cellStyle name="1_시민계략공사_설계변경(7.15.최종)_3회 기성에산좃도 2" xfId="6922"/>
    <cellStyle name="1_시민계략공사_설계변경(7.15.최종)_3회 기성에산좃도_본관내역서" xfId="2261"/>
    <cellStyle name="1_시민계략공사_설계변경(7.15.최종)_3회 기성에산좃도_본관내역서 2" xfId="6923"/>
    <cellStyle name="1_시민계략공사_설계변경(7.15.최종)_3회 기성에산좃도_본관내역서_하남소방('05)" xfId="2262"/>
    <cellStyle name="1_시민계략공사_설계변경(7.15.최종)_3회 기성에산좃도_본관내역서_하남소방('05) 2" xfId="6924"/>
    <cellStyle name="1_시민계략공사_설계변경(7.15.최종)_3회 기성에산좃도_하남소방('05)" xfId="2263"/>
    <cellStyle name="1_시민계략공사_설계변경(7.15.최종)_3회 기성에산좃도_하남소방('05) 2" xfId="6925"/>
    <cellStyle name="1_시민계략공사_설계변경(7.15.최종)_물량산출서(3회기성)" xfId="2264"/>
    <cellStyle name="1_시민계략공사_설계변경(7.15.최종)_물량산출서(3회기성) 2" xfId="6926"/>
    <cellStyle name="1_시민계략공사_설계변경(7.15.최종)_물량산출서(3회기성)_본관내역서" xfId="2265"/>
    <cellStyle name="1_시민계략공사_설계변경(7.15.최종)_물량산출서(3회기성)_본관내역서 2" xfId="6927"/>
    <cellStyle name="1_시민계략공사_설계변경(7.15.최종)_물량산출서(3회기성)_본관내역서_하남소방('05)" xfId="2266"/>
    <cellStyle name="1_시민계략공사_설계변경(7.15.최종)_물량산출서(3회기성)_본관내역서_하남소방('05) 2" xfId="6928"/>
    <cellStyle name="1_시민계략공사_설계변경(7.15.최종)_물량산출서(3회기성)_하남소방('05)" xfId="2267"/>
    <cellStyle name="1_시민계략공사_설계변경(7.15.최종)_물량산출서(3회기성)_하남소방('05) 2" xfId="6929"/>
    <cellStyle name="1_시민계략공사_설계변경(7.15.최종)_본관내역서" xfId="2268"/>
    <cellStyle name="1_시민계략공사_설계변경(7.15.최종)_본관내역서 2" xfId="6930"/>
    <cellStyle name="1_시민계략공사_설계변경(7.15.최종)_본관내역서_하남소방('05)" xfId="2269"/>
    <cellStyle name="1_시민계략공사_설계변경(7.15.최종)_본관내역서_하남소방('05) 2" xfId="6931"/>
    <cellStyle name="1_시민계략공사_설계변경(7.15.최종)_신설관로(정수장)" xfId="2270"/>
    <cellStyle name="1_시민계략공사_설계변경(7.15.최종)_신설관로(정수장) 2" xfId="6932"/>
    <cellStyle name="1_시민계략공사_설계변경(7.15.최종)_신설관로(정수장)_본관내역서" xfId="2271"/>
    <cellStyle name="1_시민계략공사_설계변경(7.15.최종)_신설관로(정수장)_본관내역서 2" xfId="6933"/>
    <cellStyle name="1_시민계략공사_설계변경(7.15.최종)_신설관로(정수장)_본관내역서_하남소방('05)" xfId="2272"/>
    <cellStyle name="1_시민계략공사_설계변경(7.15.최종)_신설관로(정수장)_본관내역서_하남소방('05) 2" xfId="6934"/>
    <cellStyle name="1_시민계략공사_설계변경(7.15.최종)_신설관로(정수장)_하남소방('05)" xfId="2273"/>
    <cellStyle name="1_시민계략공사_설계변경(7.15.최종)_신설관로(정수장)_하남소방('05) 2" xfId="6935"/>
    <cellStyle name="1_시민계략공사_설계변경(7.15.최종)_하남소방('05)" xfId="2274"/>
    <cellStyle name="1_시민계략공사_설계변경(7.15.최종)_하남소방('05) 2" xfId="6936"/>
    <cellStyle name="1_시민계략공사_설계변경7.7" xfId="2275"/>
    <cellStyle name="1_시민계략공사_설계변경7.7 2" xfId="6937"/>
    <cellStyle name="1_시민계략공사_설계변경7.7_2회설변 변경내역서" xfId="2276"/>
    <cellStyle name="1_시민계략공사_설계변경7.7_2회설변 변경내역서 2" xfId="6938"/>
    <cellStyle name="1_시민계략공사_설계변경7.7_2회설변 변경내역서_본관내역서" xfId="2277"/>
    <cellStyle name="1_시민계략공사_설계변경7.7_2회설변 변경내역서_본관내역서 2" xfId="6939"/>
    <cellStyle name="1_시민계략공사_설계변경7.7_2회설변 변경내역서_본관내역서_하남소방('05)" xfId="2278"/>
    <cellStyle name="1_시민계략공사_설계변경7.7_2회설변 변경내역서_본관내역서_하남소방('05) 2" xfId="6940"/>
    <cellStyle name="1_시민계략공사_설계변경7.7_2회설변 변경내역서_하남소방('05)" xfId="2279"/>
    <cellStyle name="1_시민계략공사_설계변경7.7_2회설변 변경내역서_하남소방('05) 2" xfId="6941"/>
    <cellStyle name="1_시민계략공사_설계변경7.7_3회 기성에산좃도" xfId="2280"/>
    <cellStyle name="1_시민계략공사_설계변경7.7_3회 기성에산좃도 2" xfId="6942"/>
    <cellStyle name="1_시민계략공사_설계변경7.7_3회 기성에산좃도_본관내역서" xfId="2281"/>
    <cellStyle name="1_시민계략공사_설계변경7.7_3회 기성에산좃도_본관내역서 2" xfId="6943"/>
    <cellStyle name="1_시민계략공사_설계변경7.7_3회 기성에산좃도_본관내역서_하남소방('05)" xfId="2282"/>
    <cellStyle name="1_시민계략공사_설계변경7.7_3회 기성에산좃도_본관내역서_하남소방('05) 2" xfId="6944"/>
    <cellStyle name="1_시민계략공사_설계변경7.7_3회 기성에산좃도_하남소방('05)" xfId="2283"/>
    <cellStyle name="1_시민계략공사_설계변경7.7_3회 기성에산좃도_하남소방('05) 2" xfId="6945"/>
    <cellStyle name="1_시민계략공사_설계변경7.7_물량산출서(3회기성)" xfId="2284"/>
    <cellStyle name="1_시민계략공사_설계변경7.7_물량산출서(3회기성) 2" xfId="6946"/>
    <cellStyle name="1_시민계략공사_설계변경7.7_물량산출서(3회기성)_본관내역서" xfId="2285"/>
    <cellStyle name="1_시민계략공사_설계변경7.7_물량산출서(3회기성)_본관내역서 2" xfId="6947"/>
    <cellStyle name="1_시민계략공사_설계변경7.7_물량산출서(3회기성)_본관내역서_하남소방('05)" xfId="2286"/>
    <cellStyle name="1_시민계략공사_설계변경7.7_물량산출서(3회기성)_본관내역서_하남소방('05) 2" xfId="6948"/>
    <cellStyle name="1_시민계략공사_설계변경7.7_물량산출서(3회기성)_하남소방('05)" xfId="2287"/>
    <cellStyle name="1_시민계략공사_설계변경7.7_물량산출서(3회기성)_하남소방('05) 2" xfId="6949"/>
    <cellStyle name="1_시민계략공사_설계변경7.7_설치검사보고서1(5.6.7월)" xfId="2288"/>
    <cellStyle name="1_시민계략공사_설계변경7.7_설치검사보고서1(5.6.7월) 2" xfId="6950"/>
    <cellStyle name="1_시민계략공사_설계변경7.7_설치검사보고서1(5.6.7월)_본관내역서" xfId="2289"/>
    <cellStyle name="1_시민계략공사_설계변경7.7_설치검사보고서1(5.6.7월)_본관내역서 2" xfId="6951"/>
    <cellStyle name="1_시민계략공사_설계변경7.7_설치검사보고서1(5.6.7월)_본관내역서_하남소방('05)" xfId="2290"/>
    <cellStyle name="1_시민계략공사_설계변경7.7_설치검사보고서1(5.6.7월)_본관내역서_하남소방('05) 2" xfId="6952"/>
    <cellStyle name="1_시민계략공사_설계변경7.7_설치검사보고서1(5.6.7월)_하남소방('05)" xfId="2291"/>
    <cellStyle name="1_시민계략공사_설계변경7.7_설치검사보고서1(5.6.7월)_하남소방('05) 2" xfId="6953"/>
    <cellStyle name="1_시민계략공사_설계변경7.7_신설관로(정수장)" xfId="2292"/>
    <cellStyle name="1_시민계략공사_설계변경7.7_신설관로(정수장) 2" xfId="6954"/>
    <cellStyle name="1_시민계략공사_설계변경7.7_신설관로(정수장)_본관내역서" xfId="2293"/>
    <cellStyle name="1_시민계략공사_설계변경7.7_신설관로(정수장)_본관내역서 2" xfId="6955"/>
    <cellStyle name="1_시민계략공사_설계변경7.7_신설관로(정수장)_본관내역서_하남소방('05)" xfId="2294"/>
    <cellStyle name="1_시민계략공사_설계변경7.7_신설관로(정수장)_본관내역서_하남소방('05) 2" xfId="6956"/>
    <cellStyle name="1_시민계략공사_설계변경7.7_신설관로(정수장)_하남소방('05)" xfId="2295"/>
    <cellStyle name="1_시민계략공사_설계변경7.7_신설관로(정수장)_하남소방('05) 2" xfId="6957"/>
    <cellStyle name="1_시민계략공사_설계변경7.7_정수장관로추가 내역" xfId="2296"/>
    <cellStyle name="1_시민계략공사_설계변경7.7_정수장관로추가 내역 2" xfId="6958"/>
    <cellStyle name="1_시민계략공사_설계변경7.7_정수장관로추가 내역_본관내역서" xfId="2297"/>
    <cellStyle name="1_시민계략공사_설계변경7.7_정수장관로추가 내역_본관내역서 2" xfId="6959"/>
    <cellStyle name="1_시민계략공사_설계변경7.7_정수장관로추가 내역_본관내역서_하남소방('05)" xfId="2298"/>
    <cellStyle name="1_시민계략공사_설계변경7.7_정수장관로추가 내역_본관내역서_하남소방('05) 2" xfId="6960"/>
    <cellStyle name="1_시민계략공사_설계변경7.7_정수장관로추가 내역_하남소방('05)" xfId="2299"/>
    <cellStyle name="1_시민계략공사_설계변경7.7_정수장관로추가 내역_하남소방('05) 2" xfId="6961"/>
    <cellStyle name="1_시민계략공사_설계변경7.7_통신 가설전기" xfId="2300"/>
    <cellStyle name="1_시민계략공사_설계변경7.7_통신 가설전기 2" xfId="6962"/>
    <cellStyle name="1_시민계략공사_설계변경7.7_통신 가설전기_본관내역서" xfId="2301"/>
    <cellStyle name="1_시민계략공사_설계변경7.7_통신 가설전기_본관내역서 2" xfId="6963"/>
    <cellStyle name="1_시민계략공사_설계변경7.7_통신 가설전기_본관내역서_하남소방('05)" xfId="2302"/>
    <cellStyle name="1_시민계략공사_설계변경7.7_통신 가설전기_본관내역서_하남소방('05) 2" xfId="6964"/>
    <cellStyle name="1_시민계략공사_설계변경7.7_통신 가설전기_하남소방('05)" xfId="2303"/>
    <cellStyle name="1_시민계략공사_설계변경7.7_통신 가설전기_하남소방('05) 2" xfId="6965"/>
    <cellStyle name="1_시민계략공사_설계변경7.7_통신 가설전기11" xfId="2304"/>
    <cellStyle name="1_시민계략공사_설계변경7.7_통신 가설전기11 2" xfId="6966"/>
    <cellStyle name="1_시민계략공사_설계변경7.7_통신 가설전기11_본관내역서" xfId="2305"/>
    <cellStyle name="1_시민계략공사_설계변경7.7_통신 가설전기11_본관내역서 2" xfId="6967"/>
    <cellStyle name="1_시민계략공사_설계변경7.7_통신 가설전기11_본관내역서_하남소방('05)" xfId="2306"/>
    <cellStyle name="1_시민계략공사_설계변경7.7_통신 가설전기11_본관내역서_하남소방('05) 2" xfId="6968"/>
    <cellStyle name="1_시민계략공사_설계변경7.7_통신 가설전기11_하남소방('05)" xfId="2307"/>
    <cellStyle name="1_시민계략공사_설계변경7.7_통신 가설전기11_하남소방('05) 2" xfId="6969"/>
    <cellStyle name="1_시민계략공사_설계변경7.7_하남소방('05)" xfId="2308"/>
    <cellStyle name="1_시민계략공사_설계변경7.7_하남소방('05) 2" xfId="6970"/>
    <cellStyle name="1_시민계략공사_설치검사보고서1(5.6.7월)" xfId="2309"/>
    <cellStyle name="1_시민계략공사_설치검사보고서1(5.6.7월) 2" xfId="6971"/>
    <cellStyle name="1_시민계략공사_설치검사보고서1(5.6.7월)_본관내역서" xfId="2310"/>
    <cellStyle name="1_시민계략공사_설치검사보고서1(5.6.7월)_본관내역서 2" xfId="6972"/>
    <cellStyle name="1_시민계략공사_설치검사보고서1(5.6.7월)_본관내역서_하남소방('05)" xfId="2311"/>
    <cellStyle name="1_시민계략공사_설치검사보고서1(5.6.7월)_본관내역서_하남소방('05) 2" xfId="6973"/>
    <cellStyle name="1_시민계략공사_설치검사보고서1(5.6.7월)_하남소방('05)" xfId="2312"/>
    <cellStyle name="1_시민계략공사_설치검사보고서1(5.6.7월)_하남소방('05) 2" xfId="6974"/>
    <cellStyle name="1_시민계략공사_신설관로(정수장)" xfId="2313"/>
    <cellStyle name="1_시민계략공사_신설관로(정수장) 2" xfId="6975"/>
    <cellStyle name="1_시민계략공사_일위대가(비금종고)" xfId="2314"/>
    <cellStyle name="1_시민계략공사_일위대가(비금종고) 2" xfId="6976"/>
    <cellStyle name="1_시민계략공사_일위대가(비금종고)_2회설변 변경내역서" xfId="2315"/>
    <cellStyle name="1_시민계략공사_일위대가(비금종고)_2회설변 변경내역서 2" xfId="6977"/>
    <cellStyle name="1_시민계략공사_일위대가(비금종고)_2회설변 변경내역서_본관내역서" xfId="2316"/>
    <cellStyle name="1_시민계략공사_일위대가(비금종고)_2회설변 변경내역서_본관내역서 2" xfId="6978"/>
    <cellStyle name="1_시민계략공사_일위대가(비금종고)_2회설변 변경내역서_본관내역서_하남소방('05)" xfId="2317"/>
    <cellStyle name="1_시민계략공사_일위대가(비금종고)_2회설변 변경내역서_본관내역서_하남소방('05) 2" xfId="6979"/>
    <cellStyle name="1_시민계략공사_일위대가(비금종고)_2회설변 변경내역서_하남소방('05)" xfId="2318"/>
    <cellStyle name="1_시민계략공사_일위대가(비금종고)_2회설변 변경내역서_하남소방('05) 2" xfId="6980"/>
    <cellStyle name="1_시민계략공사_일위대가(비금종고)_3회 기성에산좃도" xfId="2319"/>
    <cellStyle name="1_시민계략공사_일위대가(비금종고)_3회 기성에산좃도 2" xfId="6981"/>
    <cellStyle name="1_시민계략공사_일위대가(비금종고)_3회 기성에산좃도_본관내역서" xfId="2320"/>
    <cellStyle name="1_시민계략공사_일위대가(비금종고)_3회 기성에산좃도_본관내역서 2" xfId="6982"/>
    <cellStyle name="1_시민계략공사_일위대가(비금종고)_3회 기성에산좃도_본관내역서_하남소방('05)" xfId="2321"/>
    <cellStyle name="1_시민계략공사_일위대가(비금종고)_3회 기성에산좃도_본관내역서_하남소방('05) 2" xfId="6983"/>
    <cellStyle name="1_시민계략공사_일위대가(비금종고)_3회 기성에산좃도_하남소방('05)" xfId="2322"/>
    <cellStyle name="1_시민계략공사_일위대가(비금종고)_3회 기성에산좃도_하남소방('05) 2" xfId="6984"/>
    <cellStyle name="1_시민계략공사_일위대가(비금종고)_물량산출서(3회기성)" xfId="2323"/>
    <cellStyle name="1_시민계략공사_일위대가(비금종고)_물량산출서(3회기성) 2" xfId="6985"/>
    <cellStyle name="1_시민계략공사_일위대가(비금종고)_물량산출서(3회기성)_본관내역서" xfId="2324"/>
    <cellStyle name="1_시민계략공사_일위대가(비금종고)_물량산출서(3회기성)_본관내역서 2" xfId="6986"/>
    <cellStyle name="1_시민계략공사_일위대가(비금종고)_물량산출서(3회기성)_본관내역서_하남소방('05)" xfId="2325"/>
    <cellStyle name="1_시민계략공사_일위대가(비금종고)_물량산출서(3회기성)_본관내역서_하남소방('05) 2" xfId="6987"/>
    <cellStyle name="1_시민계략공사_일위대가(비금종고)_물량산출서(3회기성)_하남소방('05)" xfId="2326"/>
    <cellStyle name="1_시민계략공사_일위대가(비금종고)_물량산출서(3회기성)_하남소방('05) 2" xfId="6988"/>
    <cellStyle name="1_시민계략공사_일위대가(비금종고)_설계변경7.7" xfId="2327"/>
    <cellStyle name="1_시민계략공사_일위대가(비금종고)_설계변경7.7 2" xfId="6989"/>
    <cellStyle name="1_시민계략공사_일위대가(비금종고)_설계변경7.7_2회설변 변경내역서" xfId="2328"/>
    <cellStyle name="1_시민계략공사_일위대가(비금종고)_설계변경7.7_2회설변 변경내역서 2" xfId="6990"/>
    <cellStyle name="1_시민계략공사_일위대가(비금종고)_설계변경7.7_2회설변 변경내역서_본관내역서" xfId="2329"/>
    <cellStyle name="1_시민계략공사_일위대가(비금종고)_설계변경7.7_2회설변 변경내역서_본관내역서 2" xfId="6991"/>
    <cellStyle name="1_시민계략공사_일위대가(비금종고)_설계변경7.7_2회설변 변경내역서_본관내역서_하남소방('05)" xfId="2330"/>
    <cellStyle name="1_시민계략공사_일위대가(비금종고)_설계변경7.7_2회설변 변경내역서_본관내역서_하남소방('05) 2" xfId="6992"/>
    <cellStyle name="1_시민계략공사_일위대가(비금종고)_설계변경7.7_2회설변 변경내역서_하남소방('05)" xfId="2331"/>
    <cellStyle name="1_시민계략공사_일위대가(비금종고)_설계변경7.7_2회설변 변경내역서_하남소방('05) 2" xfId="6993"/>
    <cellStyle name="1_시민계략공사_일위대가(비금종고)_설계변경7.7_3회 기성에산좃도" xfId="2332"/>
    <cellStyle name="1_시민계략공사_일위대가(비금종고)_설계변경7.7_3회 기성에산좃도 2" xfId="6994"/>
    <cellStyle name="1_시민계략공사_일위대가(비금종고)_설계변경7.7_3회 기성에산좃도_본관내역서" xfId="2333"/>
    <cellStyle name="1_시민계략공사_일위대가(비금종고)_설계변경7.7_3회 기성에산좃도_본관내역서 2" xfId="6995"/>
    <cellStyle name="1_시민계략공사_일위대가(비금종고)_설계변경7.7_3회 기성에산좃도_본관내역서_하남소방('05)" xfId="2334"/>
    <cellStyle name="1_시민계략공사_일위대가(비금종고)_설계변경7.7_3회 기성에산좃도_본관내역서_하남소방('05) 2" xfId="6996"/>
    <cellStyle name="1_시민계략공사_일위대가(비금종고)_설계변경7.7_3회 기성에산좃도_하남소방('05)" xfId="2335"/>
    <cellStyle name="1_시민계략공사_일위대가(비금종고)_설계변경7.7_3회 기성에산좃도_하남소방('05) 2" xfId="6997"/>
    <cellStyle name="1_시민계략공사_일위대가(비금종고)_설계변경7.7_물량산출서(3회기성)" xfId="2336"/>
    <cellStyle name="1_시민계략공사_일위대가(비금종고)_설계변경7.7_물량산출서(3회기성) 2" xfId="6998"/>
    <cellStyle name="1_시민계략공사_일위대가(비금종고)_설계변경7.7_물량산출서(3회기성)_본관내역서" xfId="2337"/>
    <cellStyle name="1_시민계략공사_일위대가(비금종고)_설계변경7.7_물량산출서(3회기성)_본관내역서 2" xfId="6999"/>
    <cellStyle name="1_시민계략공사_일위대가(비금종고)_설계변경7.7_물량산출서(3회기성)_본관내역서_하남소방('05)" xfId="2338"/>
    <cellStyle name="1_시민계략공사_일위대가(비금종고)_설계변경7.7_물량산출서(3회기성)_본관내역서_하남소방('05) 2" xfId="7000"/>
    <cellStyle name="1_시민계략공사_일위대가(비금종고)_설계변경7.7_물량산출서(3회기성)_하남소방('05)" xfId="2339"/>
    <cellStyle name="1_시민계략공사_일위대가(비금종고)_설계변경7.7_물량산출서(3회기성)_하남소방('05) 2" xfId="7001"/>
    <cellStyle name="1_시민계략공사_일위대가(비금종고)_설계변경7.7_설치검사보고서1(5.6.7월)" xfId="2340"/>
    <cellStyle name="1_시민계략공사_일위대가(비금종고)_설계변경7.7_설치검사보고서1(5.6.7월) 2" xfId="7002"/>
    <cellStyle name="1_시민계략공사_일위대가(비금종고)_설계변경7.7_설치검사보고서1(5.6.7월)_본관내역서" xfId="2341"/>
    <cellStyle name="1_시민계략공사_일위대가(비금종고)_설계변경7.7_설치검사보고서1(5.6.7월)_본관내역서 2" xfId="7003"/>
    <cellStyle name="1_시민계략공사_일위대가(비금종고)_설계변경7.7_설치검사보고서1(5.6.7월)_본관내역서_하남소방('05)" xfId="2342"/>
    <cellStyle name="1_시민계략공사_일위대가(비금종고)_설계변경7.7_설치검사보고서1(5.6.7월)_본관내역서_하남소방('05) 2" xfId="7004"/>
    <cellStyle name="1_시민계략공사_일위대가(비금종고)_설계변경7.7_설치검사보고서1(5.6.7월)_하남소방('05)" xfId="2343"/>
    <cellStyle name="1_시민계략공사_일위대가(비금종고)_설계변경7.7_설치검사보고서1(5.6.7월)_하남소방('05) 2" xfId="7005"/>
    <cellStyle name="1_시민계략공사_일위대가(비금종고)_설계변경7.7_신설관로(정수장)" xfId="2344"/>
    <cellStyle name="1_시민계략공사_일위대가(비금종고)_설계변경7.7_신설관로(정수장) 2" xfId="7006"/>
    <cellStyle name="1_시민계략공사_일위대가(비금종고)_설계변경7.7_신설관로(정수장)_본관내역서" xfId="2345"/>
    <cellStyle name="1_시민계략공사_일위대가(비금종고)_설계변경7.7_신설관로(정수장)_본관내역서 2" xfId="7007"/>
    <cellStyle name="1_시민계략공사_일위대가(비금종고)_설계변경7.7_신설관로(정수장)_본관내역서_하남소방('05)" xfId="2346"/>
    <cellStyle name="1_시민계략공사_일위대가(비금종고)_설계변경7.7_신설관로(정수장)_본관내역서_하남소방('05) 2" xfId="7008"/>
    <cellStyle name="1_시민계략공사_일위대가(비금종고)_설계변경7.7_신설관로(정수장)_하남소방('05)" xfId="2347"/>
    <cellStyle name="1_시민계략공사_일위대가(비금종고)_설계변경7.7_신설관로(정수장)_하남소방('05) 2" xfId="7009"/>
    <cellStyle name="1_시민계략공사_일위대가(비금종고)_설계변경7.7_정수장관로추가 내역" xfId="2348"/>
    <cellStyle name="1_시민계략공사_일위대가(비금종고)_설계변경7.7_정수장관로추가 내역 2" xfId="7010"/>
    <cellStyle name="1_시민계략공사_일위대가(비금종고)_설계변경7.7_정수장관로추가 내역_본관내역서" xfId="2349"/>
    <cellStyle name="1_시민계략공사_일위대가(비금종고)_설계변경7.7_정수장관로추가 내역_본관내역서 2" xfId="7011"/>
    <cellStyle name="1_시민계략공사_일위대가(비금종고)_설계변경7.7_정수장관로추가 내역_본관내역서_하남소방('05)" xfId="2350"/>
    <cellStyle name="1_시민계략공사_일위대가(비금종고)_설계변경7.7_정수장관로추가 내역_본관내역서_하남소방('05) 2" xfId="7012"/>
    <cellStyle name="1_시민계략공사_일위대가(비금종고)_설계변경7.7_정수장관로추가 내역_하남소방('05)" xfId="2351"/>
    <cellStyle name="1_시민계략공사_일위대가(비금종고)_설계변경7.7_정수장관로추가 내역_하남소방('05) 2" xfId="7013"/>
    <cellStyle name="1_시민계략공사_일위대가(비금종고)_설계변경7.7_통신 가설전기" xfId="2352"/>
    <cellStyle name="1_시민계략공사_일위대가(비금종고)_설계변경7.7_통신 가설전기 2" xfId="7014"/>
    <cellStyle name="1_시민계략공사_일위대가(비금종고)_설계변경7.7_통신 가설전기_본관내역서" xfId="2353"/>
    <cellStyle name="1_시민계략공사_일위대가(비금종고)_설계변경7.7_통신 가설전기_본관내역서 2" xfId="7015"/>
    <cellStyle name="1_시민계략공사_일위대가(비금종고)_설계변경7.7_통신 가설전기_본관내역서_하남소방('05)" xfId="2354"/>
    <cellStyle name="1_시민계략공사_일위대가(비금종고)_설계변경7.7_통신 가설전기_본관내역서_하남소방('05) 2" xfId="7016"/>
    <cellStyle name="1_시민계략공사_일위대가(비금종고)_설계변경7.7_통신 가설전기_하남소방('05)" xfId="2355"/>
    <cellStyle name="1_시민계략공사_일위대가(비금종고)_설계변경7.7_통신 가설전기_하남소방('05) 2" xfId="7017"/>
    <cellStyle name="1_시민계략공사_일위대가(비금종고)_설계변경7.7_통신 가설전기11" xfId="2356"/>
    <cellStyle name="1_시민계략공사_일위대가(비금종고)_설계변경7.7_통신 가설전기11 2" xfId="7018"/>
    <cellStyle name="1_시민계략공사_일위대가(비금종고)_설계변경7.7_통신 가설전기11_본관내역서" xfId="2357"/>
    <cellStyle name="1_시민계략공사_일위대가(비금종고)_설계변경7.7_통신 가설전기11_본관내역서 2" xfId="7019"/>
    <cellStyle name="1_시민계략공사_일위대가(비금종고)_설계변경7.7_통신 가설전기11_본관내역서_하남소방('05)" xfId="2358"/>
    <cellStyle name="1_시민계략공사_일위대가(비금종고)_설계변경7.7_통신 가설전기11_본관내역서_하남소방('05) 2" xfId="7020"/>
    <cellStyle name="1_시민계략공사_일위대가(비금종고)_설계변경7.7_통신 가설전기11_하남소방('05)" xfId="2359"/>
    <cellStyle name="1_시민계략공사_일위대가(비금종고)_설계변경7.7_통신 가설전기11_하남소방('05) 2" xfId="7021"/>
    <cellStyle name="1_시민계략공사_일위대가(비금종고)_설계변경7.7_하남소방('05)" xfId="2360"/>
    <cellStyle name="1_시민계략공사_일위대가(비금종고)_설계변경7.7_하남소방('05) 2" xfId="7022"/>
    <cellStyle name="1_시민계략공사_일위대가(비금종고)_설치검사보고서1(5.6.7월)" xfId="2361"/>
    <cellStyle name="1_시민계략공사_일위대가(비금종고)_설치검사보고서1(5.6.7월) 2" xfId="7023"/>
    <cellStyle name="1_시민계략공사_일위대가(비금종고)_설치검사보고서1(5.6.7월)_본관내역서" xfId="2362"/>
    <cellStyle name="1_시민계략공사_일위대가(비금종고)_설치검사보고서1(5.6.7월)_본관내역서 2" xfId="7024"/>
    <cellStyle name="1_시민계략공사_일위대가(비금종고)_설치검사보고서1(5.6.7월)_본관내역서_하남소방('05)" xfId="2363"/>
    <cellStyle name="1_시민계략공사_일위대가(비금종고)_설치검사보고서1(5.6.7월)_본관내역서_하남소방('05) 2" xfId="7025"/>
    <cellStyle name="1_시민계략공사_일위대가(비금종고)_설치검사보고서1(5.6.7월)_하남소방('05)" xfId="2364"/>
    <cellStyle name="1_시민계략공사_일위대가(비금종고)_설치검사보고서1(5.6.7월)_하남소방('05) 2" xfId="7026"/>
    <cellStyle name="1_시민계략공사_일위대가(비금종고)_신설관로(정수장)" xfId="2365"/>
    <cellStyle name="1_시민계략공사_일위대가(비금종고)_신설관로(정수장) 2" xfId="7027"/>
    <cellStyle name="1_시민계략공사_일위대가(비금종고)_신설관로(정수장)_본관내역서" xfId="2366"/>
    <cellStyle name="1_시민계략공사_일위대가(비금종고)_신설관로(정수장)_본관내역서 2" xfId="7028"/>
    <cellStyle name="1_시민계략공사_일위대가(비금종고)_신설관로(정수장)_본관내역서_하남소방('05)" xfId="2367"/>
    <cellStyle name="1_시민계략공사_일위대가(비금종고)_신설관로(정수장)_본관내역서_하남소방('05) 2" xfId="7029"/>
    <cellStyle name="1_시민계략공사_일위대가(비금종고)_신설관로(정수장)_하남소방('05)" xfId="2368"/>
    <cellStyle name="1_시민계략공사_일위대가(비금종고)_신설관로(정수장)_하남소방('05) 2" xfId="7030"/>
    <cellStyle name="1_시민계략공사_일위대가(비금종고)_정수장관로추가 내역" xfId="2369"/>
    <cellStyle name="1_시민계략공사_일위대가(비금종고)_정수장관로추가 내역 2" xfId="7031"/>
    <cellStyle name="1_시민계략공사_일위대가(비금종고)_정수장관로추가 내역_본관내역서" xfId="2370"/>
    <cellStyle name="1_시민계략공사_일위대가(비금종고)_정수장관로추가 내역_본관내역서 2" xfId="7032"/>
    <cellStyle name="1_시민계략공사_일위대가(비금종고)_정수장관로추가 내역_본관내역서_하남소방('05)" xfId="2371"/>
    <cellStyle name="1_시민계략공사_일위대가(비금종고)_정수장관로추가 내역_본관내역서_하남소방('05) 2" xfId="7033"/>
    <cellStyle name="1_시민계략공사_일위대가(비금종고)_정수장관로추가 내역_하남소방('05)" xfId="2372"/>
    <cellStyle name="1_시민계략공사_일위대가(비금종고)_정수장관로추가 내역_하남소방('05) 2" xfId="7034"/>
    <cellStyle name="1_시민계략공사_일위대가(비금종고)_통신 가설전기" xfId="2373"/>
    <cellStyle name="1_시민계략공사_일위대가(비금종고)_통신 가설전기 2" xfId="7035"/>
    <cellStyle name="1_시민계략공사_일위대가(비금종고)_통신 가설전기_본관내역서" xfId="2374"/>
    <cellStyle name="1_시민계략공사_일위대가(비금종고)_통신 가설전기_본관내역서 2" xfId="7036"/>
    <cellStyle name="1_시민계략공사_일위대가(비금종고)_통신 가설전기_본관내역서_하남소방('05)" xfId="2375"/>
    <cellStyle name="1_시민계략공사_일위대가(비금종고)_통신 가설전기_본관내역서_하남소방('05) 2" xfId="7037"/>
    <cellStyle name="1_시민계략공사_일위대가(비금종고)_통신 가설전기_하남소방('05)" xfId="2376"/>
    <cellStyle name="1_시민계략공사_일위대가(비금종고)_통신 가설전기_하남소방('05) 2" xfId="7038"/>
    <cellStyle name="1_시민계략공사_일위대가(비금종고)_통신 가설전기11" xfId="2377"/>
    <cellStyle name="1_시민계략공사_일위대가(비금종고)_통신 가설전기11 2" xfId="7039"/>
    <cellStyle name="1_시민계략공사_일위대가(비금종고)_통신 가설전기11_본관내역서" xfId="2378"/>
    <cellStyle name="1_시민계략공사_일위대가(비금종고)_통신 가설전기11_본관내역서 2" xfId="7040"/>
    <cellStyle name="1_시민계략공사_일위대가(비금종고)_통신 가설전기11_본관내역서_하남소방('05)" xfId="2379"/>
    <cellStyle name="1_시민계략공사_일위대가(비금종고)_통신 가설전기11_본관내역서_하남소방('05) 2" xfId="7041"/>
    <cellStyle name="1_시민계략공사_일위대가(비금종고)_통신 가설전기11_하남소방('05)" xfId="2380"/>
    <cellStyle name="1_시민계략공사_일위대가(비금종고)_통신 가설전기11_하남소방('05) 2" xfId="7042"/>
    <cellStyle name="1_시민계략공사_일위대가(비금종고)_하남소방('05)" xfId="2381"/>
    <cellStyle name="1_시민계략공사_일위대가(비금종고)_하남소방('05) 2" xfId="7043"/>
    <cellStyle name="1_시민계략공사_일위대가(약산고)" xfId="2382"/>
    <cellStyle name="1_시민계략공사_일위대가(약산고) 2" xfId="7044"/>
    <cellStyle name="1_시민계략공사_일위대가(약산고)_2회설변 변경내역서" xfId="2383"/>
    <cellStyle name="1_시민계략공사_일위대가(약산고)_2회설변 변경내역서 2" xfId="7045"/>
    <cellStyle name="1_시민계략공사_일위대가(약산고)_2회설변 변경내역서_본관내역서" xfId="2384"/>
    <cellStyle name="1_시민계략공사_일위대가(약산고)_2회설변 변경내역서_본관내역서 2" xfId="7046"/>
    <cellStyle name="1_시민계략공사_일위대가(약산고)_2회설변 변경내역서_본관내역서_하남소방('05)" xfId="2385"/>
    <cellStyle name="1_시민계략공사_일위대가(약산고)_2회설변 변경내역서_본관내역서_하남소방('05) 2" xfId="7047"/>
    <cellStyle name="1_시민계략공사_일위대가(약산고)_2회설변 변경내역서_하남소방('05)" xfId="2386"/>
    <cellStyle name="1_시민계략공사_일위대가(약산고)_2회설변 변경내역서_하남소방('05) 2" xfId="7048"/>
    <cellStyle name="1_시민계략공사_일위대가(약산고)_3회 기성에산좃도" xfId="2387"/>
    <cellStyle name="1_시민계략공사_일위대가(약산고)_3회 기성에산좃도 2" xfId="7049"/>
    <cellStyle name="1_시민계략공사_일위대가(약산고)_3회 기성에산좃도_본관내역서" xfId="2388"/>
    <cellStyle name="1_시민계략공사_일위대가(약산고)_3회 기성에산좃도_본관내역서 2" xfId="7050"/>
    <cellStyle name="1_시민계략공사_일위대가(약산고)_3회 기성에산좃도_본관내역서_하남소방('05)" xfId="2389"/>
    <cellStyle name="1_시민계략공사_일위대가(약산고)_3회 기성에산좃도_본관내역서_하남소방('05) 2" xfId="7051"/>
    <cellStyle name="1_시민계략공사_일위대가(약산고)_3회 기성에산좃도_하남소방('05)" xfId="2390"/>
    <cellStyle name="1_시민계략공사_일위대가(약산고)_3회 기성에산좃도_하남소방('05) 2" xfId="7052"/>
    <cellStyle name="1_시민계략공사_일위대가(약산고)_물량산출서(3회기성)" xfId="2391"/>
    <cellStyle name="1_시민계략공사_일위대가(약산고)_물량산출서(3회기성) 2" xfId="7053"/>
    <cellStyle name="1_시민계략공사_일위대가(약산고)_물량산출서(3회기성)_본관내역서" xfId="2392"/>
    <cellStyle name="1_시민계략공사_일위대가(약산고)_물량산출서(3회기성)_본관내역서 2" xfId="7054"/>
    <cellStyle name="1_시민계략공사_일위대가(약산고)_물량산출서(3회기성)_본관내역서_하남소방('05)" xfId="2393"/>
    <cellStyle name="1_시민계략공사_일위대가(약산고)_물량산출서(3회기성)_본관내역서_하남소방('05) 2" xfId="7055"/>
    <cellStyle name="1_시민계략공사_일위대가(약산고)_물량산출서(3회기성)_하남소방('05)" xfId="2394"/>
    <cellStyle name="1_시민계략공사_일위대가(약산고)_물량산출서(3회기성)_하남소방('05) 2" xfId="7056"/>
    <cellStyle name="1_시민계략공사_일위대가(약산고)_설계변경7.7" xfId="2395"/>
    <cellStyle name="1_시민계략공사_일위대가(약산고)_설계변경7.7 2" xfId="7057"/>
    <cellStyle name="1_시민계략공사_일위대가(약산고)_설계변경7.7_2회설변 변경내역서" xfId="2396"/>
    <cellStyle name="1_시민계략공사_일위대가(약산고)_설계변경7.7_2회설변 변경내역서 2" xfId="7058"/>
    <cellStyle name="1_시민계략공사_일위대가(약산고)_설계변경7.7_2회설변 변경내역서_본관내역서" xfId="2397"/>
    <cellStyle name="1_시민계략공사_일위대가(약산고)_설계변경7.7_2회설변 변경내역서_본관내역서 2" xfId="7059"/>
    <cellStyle name="1_시민계략공사_일위대가(약산고)_설계변경7.7_2회설변 변경내역서_본관내역서_하남소방('05)" xfId="2398"/>
    <cellStyle name="1_시민계략공사_일위대가(약산고)_설계변경7.7_2회설변 변경내역서_본관내역서_하남소방('05) 2" xfId="7060"/>
    <cellStyle name="1_시민계략공사_일위대가(약산고)_설계변경7.7_2회설변 변경내역서_하남소방('05)" xfId="2399"/>
    <cellStyle name="1_시민계략공사_일위대가(약산고)_설계변경7.7_2회설변 변경내역서_하남소방('05) 2" xfId="7061"/>
    <cellStyle name="1_시민계략공사_일위대가(약산고)_설계변경7.7_3회 기성에산좃도" xfId="2400"/>
    <cellStyle name="1_시민계략공사_일위대가(약산고)_설계변경7.7_3회 기성에산좃도 2" xfId="7062"/>
    <cellStyle name="1_시민계략공사_일위대가(약산고)_설계변경7.7_3회 기성에산좃도_본관내역서" xfId="2401"/>
    <cellStyle name="1_시민계략공사_일위대가(약산고)_설계변경7.7_3회 기성에산좃도_본관내역서 2" xfId="7063"/>
    <cellStyle name="1_시민계략공사_일위대가(약산고)_설계변경7.7_3회 기성에산좃도_본관내역서_하남소방('05)" xfId="2402"/>
    <cellStyle name="1_시민계략공사_일위대가(약산고)_설계변경7.7_3회 기성에산좃도_본관내역서_하남소방('05) 2" xfId="7064"/>
    <cellStyle name="1_시민계략공사_일위대가(약산고)_설계변경7.7_3회 기성에산좃도_하남소방('05)" xfId="2403"/>
    <cellStyle name="1_시민계략공사_일위대가(약산고)_설계변경7.7_3회 기성에산좃도_하남소방('05) 2" xfId="7065"/>
    <cellStyle name="1_시민계략공사_일위대가(약산고)_설계변경7.7_물량산출서(3회기성)" xfId="2404"/>
    <cellStyle name="1_시민계략공사_일위대가(약산고)_설계변경7.7_물량산출서(3회기성) 2" xfId="7066"/>
    <cellStyle name="1_시민계략공사_일위대가(약산고)_설계변경7.7_물량산출서(3회기성)_본관내역서" xfId="2405"/>
    <cellStyle name="1_시민계략공사_일위대가(약산고)_설계변경7.7_물량산출서(3회기성)_본관내역서 2" xfId="7067"/>
    <cellStyle name="1_시민계략공사_일위대가(약산고)_설계변경7.7_물량산출서(3회기성)_본관내역서_하남소방('05)" xfId="2406"/>
    <cellStyle name="1_시민계략공사_일위대가(약산고)_설계변경7.7_물량산출서(3회기성)_본관내역서_하남소방('05) 2" xfId="7068"/>
    <cellStyle name="1_시민계략공사_일위대가(약산고)_설계변경7.7_물량산출서(3회기성)_하남소방('05)" xfId="2407"/>
    <cellStyle name="1_시민계략공사_일위대가(약산고)_설계변경7.7_물량산출서(3회기성)_하남소방('05) 2" xfId="7069"/>
    <cellStyle name="1_시민계략공사_일위대가(약산고)_설계변경7.7_설치검사보고서1(5.6.7월)" xfId="2408"/>
    <cellStyle name="1_시민계략공사_일위대가(약산고)_설계변경7.7_설치검사보고서1(5.6.7월) 2" xfId="7070"/>
    <cellStyle name="1_시민계략공사_일위대가(약산고)_설계변경7.7_설치검사보고서1(5.6.7월)_본관내역서" xfId="2409"/>
    <cellStyle name="1_시민계략공사_일위대가(약산고)_설계변경7.7_설치검사보고서1(5.6.7월)_본관내역서 2" xfId="7071"/>
    <cellStyle name="1_시민계략공사_일위대가(약산고)_설계변경7.7_설치검사보고서1(5.6.7월)_본관내역서_하남소방('05)" xfId="2410"/>
    <cellStyle name="1_시민계략공사_일위대가(약산고)_설계변경7.7_설치검사보고서1(5.6.7월)_본관내역서_하남소방('05) 2" xfId="7072"/>
    <cellStyle name="1_시민계략공사_일위대가(약산고)_설계변경7.7_설치검사보고서1(5.6.7월)_하남소방('05)" xfId="2411"/>
    <cellStyle name="1_시민계략공사_일위대가(약산고)_설계변경7.7_설치검사보고서1(5.6.7월)_하남소방('05) 2" xfId="7073"/>
    <cellStyle name="1_시민계략공사_일위대가(약산고)_설계변경7.7_신설관로(정수장)" xfId="2412"/>
    <cellStyle name="1_시민계략공사_일위대가(약산고)_설계변경7.7_신설관로(정수장) 2" xfId="7074"/>
    <cellStyle name="1_시민계략공사_일위대가(약산고)_설계변경7.7_신설관로(정수장)_본관내역서" xfId="2413"/>
    <cellStyle name="1_시민계략공사_일위대가(약산고)_설계변경7.7_신설관로(정수장)_본관내역서 2" xfId="7075"/>
    <cellStyle name="1_시민계략공사_일위대가(약산고)_설계변경7.7_신설관로(정수장)_본관내역서_하남소방('05)" xfId="2414"/>
    <cellStyle name="1_시민계략공사_일위대가(약산고)_설계변경7.7_신설관로(정수장)_본관내역서_하남소방('05) 2" xfId="7076"/>
    <cellStyle name="1_시민계략공사_일위대가(약산고)_설계변경7.7_신설관로(정수장)_하남소방('05)" xfId="2415"/>
    <cellStyle name="1_시민계략공사_일위대가(약산고)_설계변경7.7_신설관로(정수장)_하남소방('05) 2" xfId="7077"/>
    <cellStyle name="1_시민계략공사_일위대가(약산고)_설계변경7.7_정수장관로추가 내역" xfId="2416"/>
    <cellStyle name="1_시민계략공사_일위대가(약산고)_설계변경7.7_정수장관로추가 내역 2" xfId="7078"/>
    <cellStyle name="1_시민계략공사_일위대가(약산고)_설계변경7.7_정수장관로추가 내역_본관내역서" xfId="2417"/>
    <cellStyle name="1_시민계략공사_일위대가(약산고)_설계변경7.7_정수장관로추가 내역_본관내역서 2" xfId="7079"/>
    <cellStyle name="1_시민계략공사_일위대가(약산고)_설계변경7.7_정수장관로추가 내역_본관내역서_하남소방('05)" xfId="2418"/>
    <cellStyle name="1_시민계략공사_일위대가(약산고)_설계변경7.7_정수장관로추가 내역_본관내역서_하남소방('05) 2" xfId="7080"/>
    <cellStyle name="1_시민계략공사_일위대가(약산고)_설계변경7.7_정수장관로추가 내역_하남소방('05)" xfId="2419"/>
    <cellStyle name="1_시민계략공사_일위대가(약산고)_설계변경7.7_정수장관로추가 내역_하남소방('05) 2" xfId="7081"/>
    <cellStyle name="1_시민계략공사_일위대가(약산고)_설계변경7.7_통신 가설전기" xfId="2420"/>
    <cellStyle name="1_시민계략공사_일위대가(약산고)_설계변경7.7_통신 가설전기 2" xfId="7082"/>
    <cellStyle name="1_시민계략공사_일위대가(약산고)_설계변경7.7_통신 가설전기_본관내역서" xfId="2421"/>
    <cellStyle name="1_시민계략공사_일위대가(약산고)_설계변경7.7_통신 가설전기_본관내역서 2" xfId="7083"/>
    <cellStyle name="1_시민계략공사_일위대가(약산고)_설계변경7.7_통신 가설전기_본관내역서_하남소방('05)" xfId="2422"/>
    <cellStyle name="1_시민계략공사_일위대가(약산고)_설계변경7.7_통신 가설전기_본관내역서_하남소방('05) 2" xfId="7084"/>
    <cellStyle name="1_시민계략공사_일위대가(약산고)_설계변경7.7_통신 가설전기_하남소방('05)" xfId="2423"/>
    <cellStyle name="1_시민계략공사_일위대가(약산고)_설계변경7.7_통신 가설전기_하남소방('05) 2" xfId="7085"/>
    <cellStyle name="1_시민계략공사_일위대가(약산고)_설계변경7.7_통신 가설전기11" xfId="2424"/>
    <cellStyle name="1_시민계략공사_일위대가(약산고)_설계변경7.7_통신 가설전기11 2" xfId="7086"/>
    <cellStyle name="1_시민계략공사_일위대가(약산고)_설계변경7.7_통신 가설전기11_본관내역서" xfId="2425"/>
    <cellStyle name="1_시민계략공사_일위대가(약산고)_설계변경7.7_통신 가설전기11_본관내역서 2" xfId="7087"/>
    <cellStyle name="1_시민계략공사_일위대가(약산고)_설계변경7.7_통신 가설전기11_본관내역서_하남소방('05)" xfId="2426"/>
    <cellStyle name="1_시민계략공사_일위대가(약산고)_설계변경7.7_통신 가설전기11_본관내역서_하남소방('05) 2" xfId="7088"/>
    <cellStyle name="1_시민계략공사_일위대가(약산고)_설계변경7.7_통신 가설전기11_하남소방('05)" xfId="2427"/>
    <cellStyle name="1_시민계략공사_일위대가(약산고)_설계변경7.7_통신 가설전기11_하남소방('05) 2" xfId="7089"/>
    <cellStyle name="1_시민계략공사_일위대가(약산고)_설계변경7.7_하남소방('05)" xfId="2428"/>
    <cellStyle name="1_시민계략공사_일위대가(약산고)_설계변경7.7_하남소방('05) 2" xfId="7090"/>
    <cellStyle name="1_시민계략공사_일위대가(약산고)_설치검사보고서1(5.6.7월)" xfId="2429"/>
    <cellStyle name="1_시민계략공사_일위대가(약산고)_설치검사보고서1(5.6.7월) 2" xfId="7091"/>
    <cellStyle name="1_시민계략공사_일위대가(약산고)_설치검사보고서1(5.6.7월)_본관내역서" xfId="2430"/>
    <cellStyle name="1_시민계략공사_일위대가(약산고)_설치검사보고서1(5.6.7월)_본관내역서 2" xfId="7092"/>
    <cellStyle name="1_시민계략공사_일위대가(약산고)_설치검사보고서1(5.6.7월)_본관내역서_하남소방('05)" xfId="2431"/>
    <cellStyle name="1_시민계략공사_일위대가(약산고)_설치검사보고서1(5.6.7월)_본관내역서_하남소방('05) 2" xfId="7093"/>
    <cellStyle name="1_시민계략공사_일위대가(약산고)_설치검사보고서1(5.6.7월)_하남소방('05)" xfId="2432"/>
    <cellStyle name="1_시민계략공사_일위대가(약산고)_설치검사보고서1(5.6.7월)_하남소방('05) 2" xfId="7094"/>
    <cellStyle name="1_시민계략공사_일위대가(약산고)_신설관로(정수장)" xfId="2433"/>
    <cellStyle name="1_시민계략공사_일위대가(약산고)_신설관로(정수장) 2" xfId="7095"/>
    <cellStyle name="1_시민계략공사_일위대가(약산고)_신설관로(정수장)_본관내역서" xfId="2434"/>
    <cellStyle name="1_시민계략공사_일위대가(약산고)_신설관로(정수장)_본관내역서 2" xfId="7096"/>
    <cellStyle name="1_시민계략공사_일위대가(약산고)_신설관로(정수장)_본관내역서_하남소방('05)" xfId="2435"/>
    <cellStyle name="1_시민계략공사_일위대가(약산고)_신설관로(정수장)_본관내역서_하남소방('05) 2" xfId="7097"/>
    <cellStyle name="1_시민계략공사_일위대가(약산고)_신설관로(정수장)_하남소방('05)" xfId="2436"/>
    <cellStyle name="1_시민계략공사_일위대가(약산고)_신설관로(정수장)_하남소방('05) 2" xfId="7098"/>
    <cellStyle name="1_시민계략공사_일위대가(약산고)_정수장관로추가 내역" xfId="2437"/>
    <cellStyle name="1_시민계략공사_일위대가(약산고)_정수장관로추가 내역 2" xfId="7099"/>
    <cellStyle name="1_시민계략공사_일위대가(약산고)_정수장관로추가 내역_본관내역서" xfId="2438"/>
    <cellStyle name="1_시민계략공사_일위대가(약산고)_정수장관로추가 내역_본관내역서 2" xfId="7100"/>
    <cellStyle name="1_시민계략공사_일위대가(약산고)_정수장관로추가 내역_본관내역서_하남소방('05)" xfId="2439"/>
    <cellStyle name="1_시민계략공사_일위대가(약산고)_정수장관로추가 내역_본관내역서_하남소방('05) 2" xfId="7101"/>
    <cellStyle name="1_시민계략공사_일위대가(약산고)_정수장관로추가 내역_하남소방('05)" xfId="2440"/>
    <cellStyle name="1_시민계략공사_일위대가(약산고)_정수장관로추가 내역_하남소방('05) 2" xfId="7102"/>
    <cellStyle name="1_시민계략공사_일위대가(약산고)_통신 가설전기" xfId="2441"/>
    <cellStyle name="1_시민계략공사_일위대가(약산고)_통신 가설전기 2" xfId="7103"/>
    <cellStyle name="1_시민계략공사_일위대가(약산고)_통신 가설전기_본관내역서" xfId="2442"/>
    <cellStyle name="1_시민계략공사_일위대가(약산고)_통신 가설전기_본관내역서 2" xfId="7104"/>
    <cellStyle name="1_시민계략공사_일위대가(약산고)_통신 가설전기_본관내역서_하남소방('05)" xfId="2443"/>
    <cellStyle name="1_시민계략공사_일위대가(약산고)_통신 가설전기_본관내역서_하남소방('05) 2" xfId="7105"/>
    <cellStyle name="1_시민계략공사_일위대가(약산고)_통신 가설전기_하남소방('05)" xfId="2444"/>
    <cellStyle name="1_시민계략공사_일위대가(약산고)_통신 가설전기_하남소방('05) 2" xfId="7106"/>
    <cellStyle name="1_시민계략공사_일위대가(약산고)_통신 가설전기11" xfId="2445"/>
    <cellStyle name="1_시민계략공사_일위대가(약산고)_통신 가설전기11 2" xfId="7107"/>
    <cellStyle name="1_시민계략공사_일위대가(약산고)_통신 가설전기11_본관내역서" xfId="2446"/>
    <cellStyle name="1_시민계략공사_일위대가(약산고)_통신 가설전기11_본관내역서 2" xfId="7108"/>
    <cellStyle name="1_시민계략공사_일위대가(약산고)_통신 가설전기11_본관내역서_하남소방('05)" xfId="2447"/>
    <cellStyle name="1_시민계략공사_일위대가(약산고)_통신 가설전기11_본관내역서_하남소방('05) 2" xfId="7109"/>
    <cellStyle name="1_시민계략공사_일위대가(약산고)_통신 가설전기11_하남소방('05)" xfId="2448"/>
    <cellStyle name="1_시민계략공사_일위대가(약산고)_통신 가설전기11_하남소방('05) 2" xfId="7110"/>
    <cellStyle name="1_시민계략공사_일위대가(약산고)_하남소방('05)" xfId="2449"/>
    <cellStyle name="1_시민계략공사_일위대가(약산고)_하남소방('05) 2" xfId="7111"/>
    <cellStyle name="1_시민계략공사_일위대가1" xfId="2450"/>
    <cellStyle name="1_시민계략공사_일위대가1 2" xfId="7112"/>
    <cellStyle name="1_시민계략공사_일위대가1_2회설변 변경내역서" xfId="2451"/>
    <cellStyle name="1_시민계략공사_일위대가1_2회설변 변경내역서 2" xfId="7113"/>
    <cellStyle name="1_시민계략공사_일위대가1_2회설변 변경내역서_본관내역서" xfId="2452"/>
    <cellStyle name="1_시민계략공사_일위대가1_2회설변 변경내역서_본관내역서 2" xfId="7114"/>
    <cellStyle name="1_시민계략공사_일위대가1_2회설변 변경내역서_본관내역서_하남소방('05)" xfId="2453"/>
    <cellStyle name="1_시민계략공사_일위대가1_2회설변 변경내역서_본관내역서_하남소방('05) 2" xfId="7115"/>
    <cellStyle name="1_시민계략공사_일위대가1_2회설변 변경내역서_하남소방('05)" xfId="2454"/>
    <cellStyle name="1_시민계략공사_일위대가1_2회설변 변경내역서_하남소방('05) 2" xfId="7116"/>
    <cellStyle name="1_시민계략공사_일위대가1_3회 기성에산좃도" xfId="2455"/>
    <cellStyle name="1_시민계략공사_일위대가1_3회 기성에산좃도 2" xfId="7117"/>
    <cellStyle name="1_시민계략공사_일위대가1_3회 기성에산좃도_본관내역서" xfId="2456"/>
    <cellStyle name="1_시민계략공사_일위대가1_3회 기성에산좃도_본관내역서 2" xfId="7118"/>
    <cellStyle name="1_시민계략공사_일위대가1_3회 기성에산좃도_본관내역서_하남소방('05)" xfId="2457"/>
    <cellStyle name="1_시민계략공사_일위대가1_3회 기성에산좃도_본관내역서_하남소방('05) 2" xfId="7119"/>
    <cellStyle name="1_시민계략공사_일위대가1_3회 기성에산좃도_하남소방('05)" xfId="2458"/>
    <cellStyle name="1_시민계략공사_일위대가1_3회 기성에산좃도_하남소방('05) 2" xfId="7120"/>
    <cellStyle name="1_시민계략공사_일위대가1_물량산출서(3회기성)" xfId="2459"/>
    <cellStyle name="1_시민계략공사_일위대가1_물량산출서(3회기성) 2" xfId="7121"/>
    <cellStyle name="1_시민계략공사_일위대가1_물량산출서(3회기성)_본관내역서" xfId="2460"/>
    <cellStyle name="1_시민계략공사_일위대가1_물량산출서(3회기성)_본관내역서 2" xfId="7122"/>
    <cellStyle name="1_시민계략공사_일위대가1_물량산출서(3회기성)_본관내역서_하남소방('05)" xfId="2461"/>
    <cellStyle name="1_시민계략공사_일위대가1_물량산출서(3회기성)_본관내역서_하남소방('05) 2" xfId="7123"/>
    <cellStyle name="1_시민계략공사_일위대가1_물량산출서(3회기성)_하남소방('05)" xfId="2462"/>
    <cellStyle name="1_시민계략공사_일위대가1_물량산출서(3회기성)_하남소방('05) 2" xfId="7124"/>
    <cellStyle name="1_시민계략공사_일위대가1_설계변경7.7" xfId="2463"/>
    <cellStyle name="1_시민계략공사_일위대가1_설계변경7.7 2" xfId="7125"/>
    <cellStyle name="1_시민계략공사_일위대가1_설계변경7.7_2회설변 변경내역서" xfId="2464"/>
    <cellStyle name="1_시민계략공사_일위대가1_설계변경7.7_2회설변 변경내역서 2" xfId="7126"/>
    <cellStyle name="1_시민계략공사_일위대가1_설계변경7.7_2회설변 변경내역서_본관내역서" xfId="2465"/>
    <cellStyle name="1_시민계략공사_일위대가1_설계변경7.7_2회설변 변경내역서_본관내역서 2" xfId="7127"/>
    <cellStyle name="1_시민계략공사_일위대가1_설계변경7.7_2회설변 변경내역서_본관내역서_하남소방('05)" xfId="2466"/>
    <cellStyle name="1_시민계략공사_일위대가1_설계변경7.7_2회설변 변경내역서_본관내역서_하남소방('05) 2" xfId="7128"/>
    <cellStyle name="1_시민계략공사_일위대가1_설계변경7.7_2회설변 변경내역서_하남소방('05)" xfId="2467"/>
    <cellStyle name="1_시민계략공사_일위대가1_설계변경7.7_2회설변 변경내역서_하남소방('05) 2" xfId="7129"/>
    <cellStyle name="1_시민계략공사_일위대가1_설계변경7.7_3회 기성에산좃도" xfId="2468"/>
    <cellStyle name="1_시민계략공사_일위대가1_설계변경7.7_3회 기성에산좃도 2" xfId="7130"/>
    <cellStyle name="1_시민계략공사_일위대가1_설계변경7.7_3회 기성에산좃도_본관내역서" xfId="2469"/>
    <cellStyle name="1_시민계략공사_일위대가1_설계변경7.7_3회 기성에산좃도_본관내역서 2" xfId="7131"/>
    <cellStyle name="1_시민계략공사_일위대가1_설계변경7.7_3회 기성에산좃도_본관내역서_하남소방('05)" xfId="2470"/>
    <cellStyle name="1_시민계략공사_일위대가1_설계변경7.7_3회 기성에산좃도_본관내역서_하남소방('05) 2" xfId="7132"/>
    <cellStyle name="1_시민계략공사_일위대가1_설계변경7.7_3회 기성에산좃도_하남소방('05)" xfId="2471"/>
    <cellStyle name="1_시민계략공사_일위대가1_설계변경7.7_3회 기성에산좃도_하남소방('05) 2" xfId="7133"/>
    <cellStyle name="1_시민계략공사_일위대가1_설계변경7.7_물량산출서(3회기성)" xfId="2472"/>
    <cellStyle name="1_시민계략공사_일위대가1_설계변경7.7_물량산출서(3회기성) 2" xfId="7134"/>
    <cellStyle name="1_시민계략공사_일위대가1_설계변경7.7_물량산출서(3회기성)_본관내역서" xfId="2473"/>
    <cellStyle name="1_시민계략공사_일위대가1_설계변경7.7_물량산출서(3회기성)_본관내역서 2" xfId="7135"/>
    <cellStyle name="1_시민계략공사_일위대가1_설계변경7.7_물량산출서(3회기성)_본관내역서_하남소방('05)" xfId="2474"/>
    <cellStyle name="1_시민계략공사_일위대가1_설계변경7.7_물량산출서(3회기성)_본관내역서_하남소방('05) 2" xfId="7136"/>
    <cellStyle name="1_시민계략공사_일위대가1_설계변경7.7_물량산출서(3회기성)_하남소방('05)" xfId="2475"/>
    <cellStyle name="1_시민계략공사_일위대가1_설계변경7.7_물량산출서(3회기성)_하남소방('05) 2" xfId="7137"/>
    <cellStyle name="1_시민계략공사_일위대가1_설계변경7.7_설치검사보고서1(5.6.7월)" xfId="2476"/>
    <cellStyle name="1_시민계략공사_일위대가1_설계변경7.7_설치검사보고서1(5.6.7월) 2" xfId="7138"/>
    <cellStyle name="1_시민계략공사_일위대가1_설계변경7.7_설치검사보고서1(5.6.7월)_본관내역서" xfId="2477"/>
    <cellStyle name="1_시민계략공사_일위대가1_설계변경7.7_설치검사보고서1(5.6.7월)_본관내역서 2" xfId="7139"/>
    <cellStyle name="1_시민계략공사_일위대가1_설계변경7.7_설치검사보고서1(5.6.7월)_본관내역서_하남소방('05)" xfId="2478"/>
    <cellStyle name="1_시민계략공사_일위대가1_설계변경7.7_설치검사보고서1(5.6.7월)_본관내역서_하남소방('05) 2" xfId="7140"/>
    <cellStyle name="1_시민계략공사_일위대가1_설계변경7.7_설치검사보고서1(5.6.7월)_하남소방('05)" xfId="2479"/>
    <cellStyle name="1_시민계략공사_일위대가1_설계변경7.7_설치검사보고서1(5.6.7월)_하남소방('05) 2" xfId="7141"/>
    <cellStyle name="1_시민계략공사_일위대가1_설계변경7.7_신설관로(정수장)" xfId="2480"/>
    <cellStyle name="1_시민계략공사_일위대가1_설계변경7.7_신설관로(정수장) 2" xfId="7142"/>
    <cellStyle name="1_시민계략공사_일위대가1_설계변경7.7_신설관로(정수장)_본관내역서" xfId="2481"/>
    <cellStyle name="1_시민계략공사_일위대가1_설계변경7.7_신설관로(정수장)_본관내역서 2" xfId="7143"/>
    <cellStyle name="1_시민계략공사_일위대가1_설계변경7.7_신설관로(정수장)_본관내역서_하남소방('05)" xfId="2482"/>
    <cellStyle name="1_시민계략공사_일위대가1_설계변경7.7_신설관로(정수장)_본관내역서_하남소방('05) 2" xfId="7144"/>
    <cellStyle name="1_시민계략공사_일위대가1_설계변경7.7_신설관로(정수장)_하남소방('05)" xfId="2483"/>
    <cellStyle name="1_시민계략공사_일위대가1_설계변경7.7_신설관로(정수장)_하남소방('05) 2" xfId="7145"/>
    <cellStyle name="1_시민계략공사_일위대가1_설계변경7.7_정수장관로추가 내역" xfId="2484"/>
    <cellStyle name="1_시민계략공사_일위대가1_설계변경7.7_정수장관로추가 내역 2" xfId="7146"/>
    <cellStyle name="1_시민계략공사_일위대가1_설계변경7.7_정수장관로추가 내역_본관내역서" xfId="2485"/>
    <cellStyle name="1_시민계략공사_일위대가1_설계변경7.7_정수장관로추가 내역_본관내역서 2" xfId="7147"/>
    <cellStyle name="1_시민계략공사_일위대가1_설계변경7.7_정수장관로추가 내역_본관내역서_하남소방('05)" xfId="2486"/>
    <cellStyle name="1_시민계략공사_일위대가1_설계변경7.7_정수장관로추가 내역_본관내역서_하남소방('05) 2" xfId="7148"/>
    <cellStyle name="1_시민계략공사_일위대가1_설계변경7.7_정수장관로추가 내역_하남소방('05)" xfId="2487"/>
    <cellStyle name="1_시민계략공사_일위대가1_설계변경7.7_정수장관로추가 내역_하남소방('05) 2" xfId="7149"/>
    <cellStyle name="1_시민계략공사_일위대가1_설계변경7.7_통신 가설전기" xfId="2488"/>
    <cellStyle name="1_시민계략공사_일위대가1_설계변경7.7_통신 가설전기 2" xfId="7150"/>
    <cellStyle name="1_시민계략공사_일위대가1_설계변경7.7_통신 가설전기_본관내역서" xfId="2489"/>
    <cellStyle name="1_시민계략공사_일위대가1_설계변경7.7_통신 가설전기_본관내역서 2" xfId="7151"/>
    <cellStyle name="1_시민계략공사_일위대가1_설계변경7.7_통신 가설전기_본관내역서_하남소방('05)" xfId="2490"/>
    <cellStyle name="1_시민계략공사_일위대가1_설계변경7.7_통신 가설전기_본관내역서_하남소방('05) 2" xfId="7152"/>
    <cellStyle name="1_시민계략공사_일위대가1_설계변경7.7_통신 가설전기_하남소방('05)" xfId="2491"/>
    <cellStyle name="1_시민계략공사_일위대가1_설계변경7.7_통신 가설전기_하남소방('05) 2" xfId="7153"/>
    <cellStyle name="1_시민계략공사_일위대가1_설계변경7.7_통신 가설전기11" xfId="2492"/>
    <cellStyle name="1_시민계략공사_일위대가1_설계변경7.7_통신 가설전기11 2" xfId="7154"/>
    <cellStyle name="1_시민계략공사_일위대가1_설계변경7.7_통신 가설전기11_본관내역서" xfId="2493"/>
    <cellStyle name="1_시민계략공사_일위대가1_설계변경7.7_통신 가설전기11_본관내역서 2" xfId="7155"/>
    <cellStyle name="1_시민계략공사_일위대가1_설계변경7.7_통신 가설전기11_본관내역서_하남소방('05)" xfId="2494"/>
    <cellStyle name="1_시민계략공사_일위대가1_설계변경7.7_통신 가설전기11_본관내역서_하남소방('05) 2" xfId="7156"/>
    <cellStyle name="1_시민계략공사_일위대가1_설계변경7.7_통신 가설전기11_하남소방('05)" xfId="2495"/>
    <cellStyle name="1_시민계략공사_일위대가1_설계변경7.7_통신 가설전기11_하남소방('05) 2" xfId="7157"/>
    <cellStyle name="1_시민계략공사_일위대가1_설계변경7.7_하남소방('05)" xfId="2496"/>
    <cellStyle name="1_시민계략공사_일위대가1_설계변경7.7_하남소방('05) 2" xfId="7158"/>
    <cellStyle name="1_시민계략공사_일위대가1_설치검사보고서1(5.6.7월)" xfId="2497"/>
    <cellStyle name="1_시민계략공사_일위대가1_설치검사보고서1(5.6.7월) 2" xfId="7159"/>
    <cellStyle name="1_시민계략공사_일위대가1_설치검사보고서1(5.6.7월)_본관내역서" xfId="2498"/>
    <cellStyle name="1_시민계략공사_일위대가1_설치검사보고서1(5.6.7월)_본관내역서 2" xfId="7160"/>
    <cellStyle name="1_시민계략공사_일위대가1_설치검사보고서1(5.6.7월)_본관내역서_하남소방('05)" xfId="2499"/>
    <cellStyle name="1_시민계략공사_일위대가1_설치검사보고서1(5.6.7월)_본관내역서_하남소방('05) 2" xfId="7161"/>
    <cellStyle name="1_시민계략공사_일위대가1_설치검사보고서1(5.6.7월)_하남소방('05)" xfId="2500"/>
    <cellStyle name="1_시민계략공사_일위대가1_설치검사보고서1(5.6.7월)_하남소방('05) 2" xfId="7162"/>
    <cellStyle name="1_시민계략공사_일위대가1_신설관로(정수장)" xfId="2501"/>
    <cellStyle name="1_시민계략공사_일위대가1_신설관로(정수장) 2" xfId="7163"/>
    <cellStyle name="1_시민계략공사_일위대가1_신설관로(정수장)_본관내역서" xfId="2502"/>
    <cellStyle name="1_시민계략공사_일위대가1_신설관로(정수장)_본관내역서 2" xfId="7164"/>
    <cellStyle name="1_시민계략공사_일위대가1_신설관로(정수장)_본관내역서_하남소방('05)" xfId="2503"/>
    <cellStyle name="1_시민계략공사_일위대가1_신설관로(정수장)_본관내역서_하남소방('05) 2" xfId="7165"/>
    <cellStyle name="1_시민계략공사_일위대가1_신설관로(정수장)_하남소방('05)" xfId="2504"/>
    <cellStyle name="1_시민계략공사_일위대가1_신설관로(정수장)_하남소방('05) 2" xfId="7166"/>
    <cellStyle name="1_시민계략공사_일위대가1_정수장관로추가 내역" xfId="2505"/>
    <cellStyle name="1_시민계략공사_일위대가1_정수장관로추가 내역 2" xfId="7167"/>
    <cellStyle name="1_시민계략공사_일위대가1_정수장관로추가 내역_본관내역서" xfId="2506"/>
    <cellStyle name="1_시민계략공사_일위대가1_정수장관로추가 내역_본관내역서 2" xfId="7168"/>
    <cellStyle name="1_시민계략공사_일위대가1_정수장관로추가 내역_본관내역서_하남소방('05)" xfId="2507"/>
    <cellStyle name="1_시민계략공사_일위대가1_정수장관로추가 내역_본관내역서_하남소방('05) 2" xfId="7169"/>
    <cellStyle name="1_시민계략공사_일위대가1_정수장관로추가 내역_하남소방('05)" xfId="2508"/>
    <cellStyle name="1_시민계략공사_일위대가1_정수장관로추가 내역_하남소방('05) 2" xfId="7170"/>
    <cellStyle name="1_시민계략공사_일위대가1_통신 가설전기" xfId="2509"/>
    <cellStyle name="1_시민계략공사_일위대가1_통신 가설전기 2" xfId="7171"/>
    <cellStyle name="1_시민계략공사_일위대가1_통신 가설전기_본관내역서" xfId="2510"/>
    <cellStyle name="1_시민계략공사_일위대가1_통신 가설전기_본관내역서 2" xfId="7172"/>
    <cellStyle name="1_시민계략공사_일위대가1_통신 가설전기_본관내역서_하남소방('05)" xfId="2511"/>
    <cellStyle name="1_시민계략공사_일위대가1_통신 가설전기_본관내역서_하남소방('05) 2" xfId="7173"/>
    <cellStyle name="1_시민계략공사_일위대가1_통신 가설전기_하남소방('05)" xfId="2512"/>
    <cellStyle name="1_시민계략공사_일위대가1_통신 가설전기_하남소방('05) 2" xfId="7174"/>
    <cellStyle name="1_시민계략공사_일위대가1_통신 가설전기11" xfId="2513"/>
    <cellStyle name="1_시민계략공사_일위대가1_통신 가설전기11 2" xfId="7175"/>
    <cellStyle name="1_시민계략공사_일위대가1_통신 가설전기11_본관내역서" xfId="2514"/>
    <cellStyle name="1_시민계략공사_일위대가1_통신 가설전기11_본관내역서 2" xfId="7176"/>
    <cellStyle name="1_시민계략공사_일위대가1_통신 가설전기11_본관내역서_하남소방('05)" xfId="2515"/>
    <cellStyle name="1_시민계략공사_일위대가1_통신 가설전기11_본관내역서_하남소방('05) 2" xfId="7177"/>
    <cellStyle name="1_시민계략공사_일위대가1_통신 가설전기11_하남소방('05)" xfId="2516"/>
    <cellStyle name="1_시민계략공사_일위대가1_통신 가설전기11_하남소방('05) 2" xfId="7178"/>
    <cellStyle name="1_시민계략공사_일위대가1_하남소방('05)" xfId="2517"/>
    <cellStyle name="1_시민계략공사_일위대가1_하남소방('05) 2" xfId="7179"/>
    <cellStyle name="1_시민계략공사_전기공내역서" xfId="2518"/>
    <cellStyle name="1_시민계략공사_전기공내역서 2" xfId="7180"/>
    <cellStyle name="1_시민계략공사_전기-한남" xfId="2519"/>
    <cellStyle name="1_시민계략공사_전기-한남 2" xfId="7181"/>
    <cellStyle name="1_시민계략공사_정수장관로추가 내역" xfId="2520"/>
    <cellStyle name="1_시민계략공사_정수장관로추가 내역 2" xfId="7182"/>
    <cellStyle name="1_시민계략공사_정수장관로추가 내역_본관내역서" xfId="2521"/>
    <cellStyle name="1_시민계략공사_정수장관로추가 내역_본관내역서 2" xfId="7183"/>
    <cellStyle name="1_시민계략공사_정수장관로추가 내역_본관내역서_하남소방('05)" xfId="2522"/>
    <cellStyle name="1_시민계략공사_정수장관로추가 내역_본관내역서_하남소방('05) 2" xfId="7184"/>
    <cellStyle name="1_시민계략공사_정수장관로추가 내역_하남소방('05)" xfId="2523"/>
    <cellStyle name="1_시민계략공사_정수장관로추가 내역_하남소방('05) 2" xfId="7185"/>
    <cellStyle name="1_시민계략공사_주문진신리교(동일건설)" xfId="2524"/>
    <cellStyle name="1_시민계략공사_주문진신리교(동일건설) 2" xfId="7186"/>
    <cellStyle name="1_시민계략공사_통신 가설전기" xfId="2525"/>
    <cellStyle name="1_시민계략공사_통신 가설전기 2" xfId="7187"/>
    <cellStyle name="1_시민계략공사_통신 가설전기_본관내역서" xfId="2526"/>
    <cellStyle name="1_시민계략공사_통신 가설전기_본관내역서 2" xfId="7188"/>
    <cellStyle name="1_시민계략공사_통신 가설전기_본관내역서_하남소방('05)" xfId="2527"/>
    <cellStyle name="1_시민계략공사_통신 가설전기_본관내역서_하남소방('05) 2" xfId="7189"/>
    <cellStyle name="1_시민계략공사_통신 가설전기_하남소방('05)" xfId="2528"/>
    <cellStyle name="1_시민계략공사_통신 가설전기_하남소방('05) 2" xfId="7190"/>
    <cellStyle name="1_시민계략공사_통신 가설전기11" xfId="2529"/>
    <cellStyle name="1_시민계략공사_통신 가설전기11 2" xfId="7191"/>
    <cellStyle name="1_시민계략공사_통신 가설전기11_본관내역서" xfId="2530"/>
    <cellStyle name="1_시민계략공사_통신 가설전기11_본관내역서 2" xfId="7192"/>
    <cellStyle name="1_시민계략공사_통신 가설전기11_본관내역서_하남소방('05)" xfId="2531"/>
    <cellStyle name="1_시민계략공사_통신 가설전기11_본관내역서_하남소방('05) 2" xfId="7193"/>
    <cellStyle name="1_시민계략공사_통신 가설전기11_하남소방('05)" xfId="2532"/>
    <cellStyle name="1_시민계략공사_통신 가설전기11_하남소방('05) 2" xfId="7194"/>
    <cellStyle name="1_시민계략공사_하남소방('05)" xfId="2533"/>
    <cellStyle name="1_시민계략공사_하남소방('05) 2" xfId="7195"/>
    <cellStyle name="1_시민계략공사_흥한건설(이양능주2공구)" xfId="2534"/>
    <cellStyle name="1_시민계략공사_흥한건설(이양능주2공구) 2" xfId="7196"/>
    <cellStyle name="1_양목초교 생태연못 준공제출용" xfId="2535"/>
    <cellStyle name="1_양목초교 생태연못 준공제출용 2" xfId="6297"/>
    <cellStyle name="1_양목초교 생태연못 준공제출용_구포모델하우스 신축공사0526(PSJ)" xfId="2536"/>
    <cellStyle name="1_양목초교 생태연못 준공제출용_구포모델하우스 신축공사0526(PSJ) 2" xfId="6298"/>
    <cellStyle name="1_양목초교 생태연못 준공제출용_양산,수영(PSJ)" xfId="2537"/>
    <cellStyle name="1_양목초교 생태연못 준공제출용_양산,수영(PSJ) 2" xfId="6299"/>
    <cellStyle name="1_연못조성 수정" xfId="2538"/>
    <cellStyle name="1_연못조성 수정 2" xfId="6300"/>
    <cellStyle name="1_원가계산서" xfId="2539"/>
    <cellStyle name="1_원가계산서 2" xfId="7197"/>
    <cellStyle name="1_원주 아랫당숲조성공사" xfId="2540"/>
    <cellStyle name="1_원주 아랫당숲조성공사 2" xfId="6301"/>
    <cellStyle name="1_인천북항관공선부두(수정내역)" xfId="2541"/>
    <cellStyle name="1_인천북항관공선부두(수정내역) 2" xfId="7198"/>
    <cellStyle name="1_입찰내역서갑지양식" xfId="2542"/>
    <cellStyle name="1_입찰내역서갑지양식 2" xfId="7199"/>
    <cellStyle name="1_장산중학교내역(혁성)" xfId="2543"/>
    <cellStyle name="1_장산중학교내역(혁성) 2" xfId="7200"/>
    <cellStyle name="1_장산중학교내역(혁성업체)" xfId="2544"/>
    <cellStyle name="1_장산중학교내역(혁성업체) 2" xfId="7201"/>
    <cellStyle name="1_장산중학교내역하도급(혁성)" xfId="2545"/>
    <cellStyle name="1_장산중학교내역하도급(혁성) 2" xfId="7202"/>
    <cellStyle name="1_전기내역서(충무1동)소방포함" xfId="2546"/>
    <cellStyle name="1_전기내역서(충무1동)소방포함 2" xfId="7203"/>
    <cellStyle name="1_전자입찰원가양식" xfId="2547"/>
    <cellStyle name="1_전자입찰원가양식 2" xfId="7204"/>
    <cellStyle name="1_전주시관내(이서~용정)건설공사(신화)" xfId="2548"/>
    <cellStyle name="1_전주시관내(이서~용정)건설공사(신화) 2" xfId="7205"/>
    <cellStyle name="1_주문진신리교(동일건설)" xfId="2549"/>
    <cellStyle name="1_주문진신리교(동일건설) 2" xfId="7206"/>
    <cellStyle name="1_진주시 금호지수변공원 단가견적서 (타견적포함)" xfId="2550"/>
    <cellStyle name="1_진주시 금호지수변공원 단가견적서 (타견적포함) 2" xfId="7207"/>
    <cellStyle name="1_천천고고등학교교사신축공사(산출내역집계표)" xfId="2551"/>
    <cellStyle name="1_천천고고등학교교사신축공사(산출내역집계표) 2" xfId="7208"/>
    <cellStyle name="1_철도청통합사령실(대명)" xfId="2552"/>
    <cellStyle name="1_철도청통합사령실(대명) 2" xfId="7209"/>
    <cellStyle name="1_충장 체육공원준공내역 " xfId="2553"/>
    <cellStyle name="1_충장 체육공원준공내역  2" xfId="6302"/>
    <cellStyle name="1_충장 체육공원증액설변" xfId="2554"/>
    <cellStyle name="1_충장 체육공원증액설변 2" xfId="6303"/>
    <cellStyle name="1_퇴계로확포장공사하도급작업(해경)" xfId="2555"/>
    <cellStyle name="1_퇴계로확포장공사하도급작업(해경) 2" xfId="7210"/>
    <cellStyle name="1_포항교도소(대동)" xfId="2556"/>
    <cellStyle name="1_포항교도소(대동) 2" xfId="7211"/>
    <cellStyle name="1_포항교도소(원본)" xfId="2557"/>
    <cellStyle name="1_포항교도소(원본) 2" xfId="7212"/>
    <cellStyle name="1_하도급관리계획서" xfId="2558"/>
    <cellStyle name="1_하도급관리계획서 2" xfId="7213"/>
    <cellStyle name="1_하도급양식" xfId="2559"/>
    <cellStyle name="1_하도급양식 2" xfId="7214"/>
    <cellStyle name="1_확약서" xfId="2560"/>
    <cellStyle name="1_확약서 2" xfId="7215"/>
    <cellStyle name="1_흥한건설(주)_두창산업폐기물(하도급)" xfId="2561"/>
    <cellStyle name="1_흥한건설(주)_두창산업폐기물(하도급) 2" xfId="7216"/>
    <cellStyle name="10" xfId="4497"/>
    <cellStyle name="10 2" xfId="7217"/>
    <cellStyle name="11" xfId="4498"/>
    <cellStyle name="11 2" xfId="6304"/>
    <cellStyle name="111" xfId="4499"/>
    <cellStyle name="19990216" xfId="4500"/>
    <cellStyle name="19990216 2" xfId="7218"/>
    <cellStyle name="¹e" xfId="4501"/>
    <cellStyle name="¹e 2" xfId="7219"/>
    <cellStyle name="¹éº" xfId="4502"/>
    <cellStyle name="¹éº 2" xfId="7220"/>
    <cellStyle name="¹eºÐA²_AIAIC°AuCoE² " xfId="4503"/>
    <cellStyle name="2" xfId="4504"/>
    <cellStyle name="²" xfId="4505"/>
    <cellStyle name="2 10" xfId="7795"/>
    <cellStyle name="² 10" xfId="6637"/>
    <cellStyle name="2 11" xfId="6630"/>
    <cellStyle name="² 11" xfId="7803"/>
    <cellStyle name="2 12" xfId="7797"/>
    <cellStyle name="² 12" xfId="6640"/>
    <cellStyle name="2 13" xfId="6634"/>
    <cellStyle name="2 14" xfId="7799"/>
    <cellStyle name="2 15" xfId="6636"/>
    <cellStyle name="2 16" xfId="7802"/>
    <cellStyle name="2 17" xfId="6638"/>
    <cellStyle name="2 2" xfId="4506"/>
    <cellStyle name="² 2" xfId="7222"/>
    <cellStyle name="2 3" xfId="6305"/>
    <cellStyle name="² 3" xfId="7794"/>
    <cellStyle name="2 4" xfId="6593"/>
    <cellStyle name="² 4" xfId="6632"/>
    <cellStyle name="2 5" xfId="6616"/>
    <cellStyle name="² 5" xfId="7796"/>
    <cellStyle name="2 6" xfId="6613"/>
    <cellStyle name="² 6" xfId="6633"/>
    <cellStyle name="2 7" xfId="7221"/>
    <cellStyle name="² 7" xfId="7798"/>
    <cellStyle name="2 8" xfId="7793"/>
    <cellStyle name="² 8" xfId="6635"/>
    <cellStyle name="2 9" xfId="6631"/>
    <cellStyle name="² 9" xfId="7800"/>
    <cellStyle name="2)" xfId="4507"/>
    <cellStyle name="2) 2" xfId="6306"/>
    <cellStyle name="2_laroux" xfId="4616"/>
    <cellStyle name="2_laroux 2" xfId="6307"/>
    <cellStyle name="2_laroux_ATC-YOON1" xfId="4619"/>
    <cellStyle name="2_laroux_ATC-YOON1 2" xfId="6308"/>
    <cellStyle name="2_laroux_ATC-YOON1_구포모델하우스 신축공사0526(PSJ)" xfId="4620"/>
    <cellStyle name="2_laroux_ATC-YOON1_구포모델하우스 신축공사0526(PSJ) 2" xfId="6309"/>
    <cellStyle name="2_laroux_ATC-YOON1_양산,수영(PSJ)" xfId="4621"/>
    <cellStyle name="2_laroux_ATC-YOON1_양산,수영(PSJ) 2" xfId="6310"/>
    <cellStyle name="2_laroux_구포모델하우스 신축공사0526(PSJ)" xfId="4617"/>
    <cellStyle name="2_laroux_구포모델하우스 신축공사0526(PSJ) 2" xfId="6311"/>
    <cellStyle name="2_laroux_양산,수영(PSJ)" xfId="4618"/>
    <cellStyle name="2_laroux_양산,수영(PSJ) 2" xfId="6312"/>
    <cellStyle name="2_단가조사표" xfId="4508"/>
    <cellStyle name="2_단가조사표 2" xfId="6313"/>
    <cellStyle name="2_단가조사표_1011소각" xfId="4509"/>
    <cellStyle name="2_단가조사표_1011소각 2" xfId="6314"/>
    <cellStyle name="2_단가조사표_1011소각_구포모델하우스 신축공사0526(PSJ)" xfId="4510"/>
    <cellStyle name="2_단가조사표_1011소각_구포모델하우스 신축공사0526(PSJ) 2" xfId="6315"/>
    <cellStyle name="2_단가조사표_1011소각_양산,수영(PSJ)" xfId="4511"/>
    <cellStyle name="2_단가조사표_1011소각_양산,수영(PSJ) 2" xfId="6316"/>
    <cellStyle name="2_단가조사표_1113교~1" xfId="4512"/>
    <cellStyle name="2_단가조사표_1113교~1 2" xfId="6317"/>
    <cellStyle name="2_단가조사표_1113교~1_구포모델하우스 신축공사0526(PSJ)" xfId="4513"/>
    <cellStyle name="2_단가조사표_1113교~1_구포모델하우스 신축공사0526(PSJ) 2" xfId="6318"/>
    <cellStyle name="2_단가조사표_1113교~1_양산,수영(PSJ)" xfId="4514"/>
    <cellStyle name="2_단가조사표_1113교~1_양산,수영(PSJ) 2" xfId="6319"/>
    <cellStyle name="2_단가조사표_121내역" xfId="4515"/>
    <cellStyle name="2_단가조사표_121내역 2" xfId="6320"/>
    <cellStyle name="2_단가조사표_121내역_구포모델하우스 신축공사0526(PSJ)" xfId="4516"/>
    <cellStyle name="2_단가조사표_121내역_구포모델하우스 신축공사0526(PSJ) 2" xfId="6321"/>
    <cellStyle name="2_단가조사표_121내역_양산,수영(PSJ)" xfId="4517"/>
    <cellStyle name="2_단가조사표_121내역_양산,수영(PSJ) 2" xfId="6322"/>
    <cellStyle name="2_단가조사표_객토량" xfId="4518"/>
    <cellStyle name="2_단가조사표_객토량 2" xfId="6323"/>
    <cellStyle name="2_단가조사표_객토량_구포모델하우스 신축공사0526(PSJ)" xfId="4519"/>
    <cellStyle name="2_단가조사표_객토량_구포모델하우스 신축공사0526(PSJ) 2" xfId="6324"/>
    <cellStyle name="2_단가조사표_객토량_양산,수영(PSJ)" xfId="4520"/>
    <cellStyle name="2_단가조사표_객토량_양산,수영(PSJ) 2" xfId="6325"/>
    <cellStyle name="2_단가조사표_교통센~1" xfId="4521"/>
    <cellStyle name="2_단가조사표_교통센~1 2" xfId="6326"/>
    <cellStyle name="2_단가조사표_교통센~1_구포모델하우스 신축공사0526(PSJ)" xfId="4522"/>
    <cellStyle name="2_단가조사표_교통센~1_구포모델하우스 신축공사0526(PSJ) 2" xfId="6327"/>
    <cellStyle name="2_단가조사표_교통센~1_양산,수영(PSJ)" xfId="4523"/>
    <cellStyle name="2_단가조사표_교통센~1_양산,수영(PSJ) 2" xfId="6328"/>
    <cellStyle name="2_단가조사표_교통센터412" xfId="4524"/>
    <cellStyle name="2_단가조사표_교통센터412 2" xfId="6329"/>
    <cellStyle name="2_단가조사표_교통센터412_구포모델하우스 신축공사0526(PSJ)" xfId="4525"/>
    <cellStyle name="2_단가조사표_교통센터412_구포모델하우스 신축공사0526(PSJ) 2" xfId="6330"/>
    <cellStyle name="2_단가조사표_교통센터412_양산,수영(PSJ)" xfId="4526"/>
    <cellStyle name="2_단가조사표_교통센터412_양산,수영(PSJ) 2" xfId="6331"/>
    <cellStyle name="2_단가조사표_교통수" xfId="4527"/>
    <cellStyle name="2_단가조사표_교통수 2" xfId="6332"/>
    <cellStyle name="2_단가조사표_교통수_구포모델하우스 신축공사0526(PSJ)" xfId="4528"/>
    <cellStyle name="2_단가조사표_교통수_구포모델하우스 신축공사0526(PSJ) 2" xfId="6333"/>
    <cellStyle name="2_단가조사표_교통수_양산,수영(PSJ)" xfId="4529"/>
    <cellStyle name="2_단가조사표_교통수_양산,수영(PSJ) 2" xfId="6334"/>
    <cellStyle name="2_단가조사표_교통수량산출서" xfId="4530"/>
    <cellStyle name="2_단가조사표_교통수량산출서 2" xfId="6335"/>
    <cellStyle name="2_단가조사표_교통수량산출서_구포모델하우스 신축공사0526(PSJ)" xfId="4531"/>
    <cellStyle name="2_단가조사표_교통수량산출서_구포모델하우스 신축공사0526(PSJ) 2" xfId="6336"/>
    <cellStyle name="2_단가조사표_교통수량산출서_양산,수영(PSJ)" xfId="4532"/>
    <cellStyle name="2_단가조사표_교통수량산출서_양산,수영(PSJ) 2" xfId="6337"/>
    <cellStyle name="2_단가조사표_구조물대가 (2)" xfId="4533"/>
    <cellStyle name="2_단가조사표_구조물대가 (2) 2" xfId="6338"/>
    <cellStyle name="2_단가조사표_구조물대가 (2)_구포모델하우스 신축공사0526(PSJ)" xfId="4534"/>
    <cellStyle name="2_단가조사표_구조물대가 (2)_구포모델하우스 신축공사0526(PSJ) 2" xfId="6339"/>
    <cellStyle name="2_단가조사표_구조물대가 (2)_양산,수영(PSJ)" xfId="4535"/>
    <cellStyle name="2_단가조사표_구조물대가 (2)_양산,수영(PSJ) 2" xfId="6340"/>
    <cellStyle name="2_단가조사표_구포모델하우스 신축공사0526(PSJ)" xfId="4536"/>
    <cellStyle name="2_단가조사표_구포모델하우스 신축공사0526(PSJ) 2" xfId="6341"/>
    <cellStyle name="2_단가조사표_내역서 (2)" xfId="4537"/>
    <cellStyle name="2_단가조사표_내역서 (2) 2" xfId="6342"/>
    <cellStyle name="2_단가조사표_내역서 (2)_구포모델하우스 신축공사0526(PSJ)" xfId="4538"/>
    <cellStyle name="2_단가조사표_내역서 (2)_구포모델하우스 신축공사0526(PSJ) 2" xfId="6343"/>
    <cellStyle name="2_단가조사표_내역서 (2)_양산,수영(PSJ)" xfId="4539"/>
    <cellStyle name="2_단가조사표_내역서 (2)_양산,수영(PSJ) 2" xfId="6344"/>
    <cellStyle name="2_단가조사표_대전관저지구" xfId="4540"/>
    <cellStyle name="2_단가조사표_대전관저지구 2" xfId="6345"/>
    <cellStyle name="2_단가조사표_대전관저지구_구포모델하우스 신축공사0526(PSJ)" xfId="4541"/>
    <cellStyle name="2_단가조사표_대전관저지구_구포모델하우스 신축공사0526(PSJ) 2" xfId="6346"/>
    <cellStyle name="2_단가조사표_대전관저지구_양산,수영(PSJ)" xfId="4542"/>
    <cellStyle name="2_단가조사표_대전관저지구_양산,수영(PSJ) 2" xfId="6347"/>
    <cellStyle name="2_단가조사표_동측지~1" xfId="4543"/>
    <cellStyle name="2_단가조사표_동측지~1 2" xfId="6348"/>
    <cellStyle name="2_단가조사표_동측지~1_구포모델하우스 신축공사0526(PSJ)" xfId="4544"/>
    <cellStyle name="2_단가조사표_동측지~1_구포모델하우스 신축공사0526(PSJ) 2" xfId="6349"/>
    <cellStyle name="2_단가조사표_동측지~1_양산,수영(PSJ)" xfId="4545"/>
    <cellStyle name="2_단가조사표_동측지~1_양산,수영(PSJ) 2" xfId="6350"/>
    <cellStyle name="2_단가조사표_동측지원422" xfId="4546"/>
    <cellStyle name="2_단가조사표_동측지원422 2" xfId="6351"/>
    <cellStyle name="2_단가조사표_동측지원422_구포모델하우스 신축공사0526(PSJ)" xfId="4547"/>
    <cellStyle name="2_단가조사표_동측지원422_구포모델하우스 신축공사0526(PSJ) 2" xfId="6352"/>
    <cellStyle name="2_단가조사표_동측지원422_양산,수영(PSJ)" xfId="4548"/>
    <cellStyle name="2_단가조사표_동측지원422_양산,수영(PSJ) 2" xfId="6353"/>
    <cellStyle name="2_단가조사표_동측지원512" xfId="4549"/>
    <cellStyle name="2_단가조사표_동측지원512 2" xfId="6354"/>
    <cellStyle name="2_단가조사표_동측지원512_구포모델하우스 신축공사0526(PSJ)" xfId="4550"/>
    <cellStyle name="2_단가조사표_동측지원512_구포모델하우스 신축공사0526(PSJ) 2" xfId="6355"/>
    <cellStyle name="2_단가조사표_동측지원512_양산,수영(PSJ)" xfId="4551"/>
    <cellStyle name="2_단가조사표_동측지원512_양산,수영(PSJ) 2" xfId="6356"/>
    <cellStyle name="2_단가조사표_동측지원524" xfId="4552"/>
    <cellStyle name="2_단가조사표_동측지원524 2" xfId="6357"/>
    <cellStyle name="2_단가조사표_동측지원524_구포모델하우스 신축공사0526(PSJ)" xfId="4553"/>
    <cellStyle name="2_단가조사표_동측지원524_구포모델하우스 신축공사0526(PSJ) 2" xfId="6358"/>
    <cellStyle name="2_단가조사표_동측지원524_양산,수영(PSJ)" xfId="4554"/>
    <cellStyle name="2_단가조사표_동측지원524_양산,수영(PSJ) 2" xfId="6359"/>
    <cellStyle name="2_단가조사표_부대422" xfId="4555"/>
    <cellStyle name="2_단가조사표_부대422 2" xfId="6360"/>
    <cellStyle name="2_단가조사표_부대422_구포모델하우스 신축공사0526(PSJ)" xfId="4556"/>
    <cellStyle name="2_단가조사표_부대422_구포모델하우스 신축공사0526(PSJ) 2" xfId="6361"/>
    <cellStyle name="2_단가조사표_부대422_양산,수영(PSJ)" xfId="4557"/>
    <cellStyle name="2_단가조사표_부대422_양산,수영(PSJ) 2" xfId="6362"/>
    <cellStyle name="2_단가조사표_부대시설" xfId="4558"/>
    <cellStyle name="2_단가조사표_부대시설 2" xfId="6363"/>
    <cellStyle name="2_단가조사표_부대시설_구포모델하우스 신축공사0526(PSJ)" xfId="4559"/>
    <cellStyle name="2_단가조사표_부대시설_구포모델하우스 신축공사0526(PSJ) 2" xfId="6364"/>
    <cellStyle name="2_단가조사표_부대시설_양산,수영(PSJ)" xfId="4560"/>
    <cellStyle name="2_단가조사표_부대시설_양산,수영(PSJ) 2" xfId="6365"/>
    <cellStyle name="2_단가조사표_소각수~1" xfId="4561"/>
    <cellStyle name="2_단가조사표_소각수~1 2" xfId="6366"/>
    <cellStyle name="2_단가조사표_소각수~1_구포모델하우스 신축공사0526(PSJ)" xfId="4562"/>
    <cellStyle name="2_단가조사표_소각수~1_구포모델하우스 신축공사0526(PSJ) 2" xfId="6367"/>
    <cellStyle name="2_단가조사표_소각수~1_양산,수영(PSJ)" xfId="4563"/>
    <cellStyle name="2_단가조사표_소각수~1_양산,수영(PSJ) 2" xfId="6368"/>
    <cellStyle name="2_단가조사표_소각수내역서" xfId="4564"/>
    <cellStyle name="2_단가조사표_소각수내역서 2" xfId="6369"/>
    <cellStyle name="2_단가조사표_소각수내역서_구포모델하우스 신축공사0526(PSJ)" xfId="4565"/>
    <cellStyle name="2_단가조사표_소각수내역서_구포모델하우스 신축공사0526(PSJ) 2" xfId="6370"/>
    <cellStyle name="2_단가조사표_소각수내역서_양산,수영(PSJ)" xfId="4566"/>
    <cellStyle name="2_단가조사표_소각수내역서_양산,수영(PSJ) 2" xfId="6371"/>
    <cellStyle name="2_단가조사표_소각수목2" xfId="4567"/>
    <cellStyle name="2_단가조사표_소각수목2 2" xfId="6372"/>
    <cellStyle name="2_단가조사표_소각수목2_구포모델하우스 신축공사0526(PSJ)" xfId="4568"/>
    <cellStyle name="2_단가조사표_소각수목2_구포모델하우스 신축공사0526(PSJ) 2" xfId="6373"/>
    <cellStyle name="2_단가조사표_소각수목2_양산,수영(PSJ)" xfId="4569"/>
    <cellStyle name="2_단가조사표_소각수목2_양산,수영(PSJ) 2" xfId="6374"/>
    <cellStyle name="2_단가조사표_수량산출서 (2)" xfId="4570"/>
    <cellStyle name="2_단가조사표_수량산출서 (2) 2" xfId="6375"/>
    <cellStyle name="2_단가조사표_수량산출서 (2)_구포모델하우스 신축공사0526(PSJ)" xfId="4571"/>
    <cellStyle name="2_단가조사표_수량산출서 (2)_구포모델하우스 신축공사0526(PSJ) 2" xfId="6376"/>
    <cellStyle name="2_단가조사표_수량산출서 (2)_양산,수영(PSJ)" xfId="4572"/>
    <cellStyle name="2_단가조사표_수량산출서 (2)_양산,수영(PSJ) 2" xfId="6377"/>
    <cellStyle name="2_단가조사표_양산,수영(PSJ)" xfId="4573"/>
    <cellStyle name="2_단가조사표_양산,수영(PSJ) 2" xfId="6378"/>
    <cellStyle name="2_단가조사표_엑스포~1" xfId="4574"/>
    <cellStyle name="2_단가조사표_엑스포~1 2" xfId="6379"/>
    <cellStyle name="2_단가조사표_엑스포~1_구포모델하우스 신축공사0526(PSJ)" xfId="4575"/>
    <cellStyle name="2_단가조사표_엑스포~1_구포모델하우스 신축공사0526(PSJ) 2" xfId="6380"/>
    <cellStyle name="2_단가조사표_엑스포~1_양산,수영(PSJ)" xfId="4576"/>
    <cellStyle name="2_단가조사표_엑스포~1_양산,수영(PSJ) 2" xfId="6381"/>
    <cellStyle name="2_단가조사표_엑스포한빛1" xfId="4577"/>
    <cellStyle name="2_단가조사표_엑스포한빛1 2" xfId="6382"/>
    <cellStyle name="2_단가조사표_엑스포한빛1_구포모델하우스 신축공사0526(PSJ)" xfId="4578"/>
    <cellStyle name="2_단가조사표_엑스포한빛1_구포모델하우스 신축공사0526(PSJ) 2" xfId="6383"/>
    <cellStyle name="2_단가조사표_엑스포한빛1_양산,수영(PSJ)" xfId="4579"/>
    <cellStyle name="2_단가조사표_엑스포한빛1_양산,수영(PSJ) 2" xfId="6384"/>
    <cellStyle name="2_단가조사표_여객터미널331" xfId="4580"/>
    <cellStyle name="2_단가조사표_여객터미널331 2" xfId="6385"/>
    <cellStyle name="2_단가조사표_여객터미널331_구포모델하우스 신축공사0526(PSJ)" xfId="4581"/>
    <cellStyle name="2_단가조사표_여객터미널331_구포모델하우스 신축공사0526(PSJ) 2" xfId="6386"/>
    <cellStyle name="2_단가조사표_여객터미널331_양산,수영(PSJ)" xfId="4582"/>
    <cellStyle name="2_단가조사표_여객터미널331_양산,수영(PSJ) 2" xfId="6387"/>
    <cellStyle name="2_단가조사표_여객터미널513" xfId="4583"/>
    <cellStyle name="2_단가조사표_여객터미널513 2" xfId="6388"/>
    <cellStyle name="2_단가조사표_여객터미널513_구포모델하우스 신축공사0526(PSJ)" xfId="4584"/>
    <cellStyle name="2_단가조사표_여객터미널513_구포모델하우스 신축공사0526(PSJ) 2" xfId="6389"/>
    <cellStyle name="2_단가조사표_여객터미널513_양산,수영(PSJ)" xfId="4585"/>
    <cellStyle name="2_단가조사표_여객터미널513_양산,수영(PSJ) 2" xfId="6390"/>
    <cellStyle name="2_단가조사표_여객터미널629" xfId="4586"/>
    <cellStyle name="2_단가조사표_여객터미널629 2" xfId="6391"/>
    <cellStyle name="2_단가조사표_여객터미널629_구포모델하우스 신축공사0526(PSJ)" xfId="4587"/>
    <cellStyle name="2_단가조사표_여객터미널629_구포모델하우스 신축공사0526(PSJ) 2" xfId="6392"/>
    <cellStyle name="2_단가조사표_여객터미널629_양산,수영(PSJ)" xfId="4588"/>
    <cellStyle name="2_단가조사표_여객터미널629_양산,수영(PSJ) 2" xfId="6393"/>
    <cellStyle name="2_단가조사표_외곽도로616" xfId="4589"/>
    <cellStyle name="2_단가조사표_외곽도로616 2" xfId="6394"/>
    <cellStyle name="2_단가조사표_외곽도로616_구포모델하우스 신축공사0526(PSJ)" xfId="4590"/>
    <cellStyle name="2_단가조사표_외곽도로616_구포모델하우스 신축공사0526(PSJ) 2" xfId="6395"/>
    <cellStyle name="2_단가조사표_외곽도로616_양산,수영(PSJ)" xfId="4591"/>
    <cellStyle name="2_단가조사표_외곽도로616_양산,수영(PSJ) 2" xfId="6396"/>
    <cellStyle name="2_단가조사표_원가계~1" xfId="4592"/>
    <cellStyle name="2_단가조사표_원가계~1 2" xfId="6397"/>
    <cellStyle name="2_단가조사표_원가계~1_구포모델하우스 신축공사0526(PSJ)" xfId="4593"/>
    <cellStyle name="2_단가조사표_원가계~1_구포모델하우스 신축공사0526(PSJ) 2" xfId="6398"/>
    <cellStyle name="2_단가조사표_원가계~1_양산,수영(PSJ)" xfId="4594"/>
    <cellStyle name="2_단가조사표_원가계~1_양산,수영(PSJ) 2" xfId="6399"/>
    <cellStyle name="2_단가조사표_유기질" xfId="4595"/>
    <cellStyle name="2_단가조사표_유기질 2" xfId="6400"/>
    <cellStyle name="2_단가조사표_유기질_구포모델하우스 신축공사0526(PSJ)" xfId="4596"/>
    <cellStyle name="2_단가조사표_유기질_구포모델하우스 신축공사0526(PSJ) 2" xfId="6401"/>
    <cellStyle name="2_단가조사표_유기질_양산,수영(PSJ)" xfId="4597"/>
    <cellStyle name="2_단가조사표_유기질_양산,수영(PSJ) 2" xfId="6402"/>
    <cellStyle name="2_단가조사표_자재조서 (2)" xfId="4598"/>
    <cellStyle name="2_단가조사표_자재조서 (2) 2" xfId="6403"/>
    <cellStyle name="2_단가조사표_자재조서 (2)_구포모델하우스 신축공사0526(PSJ)" xfId="4599"/>
    <cellStyle name="2_단가조사표_자재조서 (2)_구포모델하우스 신축공사0526(PSJ) 2" xfId="6404"/>
    <cellStyle name="2_단가조사표_자재조서 (2)_양산,수영(PSJ)" xfId="4600"/>
    <cellStyle name="2_단가조사표_자재조서 (2)_양산,수영(PSJ) 2" xfId="6405"/>
    <cellStyle name="2_단가조사표_총괄내역" xfId="4601"/>
    <cellStyle name="2_단가조사표_총괄내역 (2)" xfId="4602"/>
    <cellStyle name="2_단가조사표_총괄내역 (2) 2" xfId="6407"/>
    <cellStyle name="2_단가조사표_총괄내역 (2)_구포모델하우스 신축공사0526(PSJ)" xfId="4603"/>
    <cellStyle name="2_단가조사표_총괄내역 (2)_구포모델하우스 신축공사0526(PSJ) 2" xfId="6408"/>
    <cellStyle name="2_단가조사표_총괄내역 (2)_양산,수영(PSJ)" xfId="4604"/>
    <cellStyle name="2_단가조사표_총괄내역 (2)_양산,수영(PSJ) 2" xfId="6409"/>
    <cellStyle name="2_단가조사표_총괄내역 2" xfId="6406"/>
    <cellStyle name="2_단가조사표_총괄내역 3" xfId="6594"/>
    <cellStyle name="2_단가조사표_총괄내역 4" xfId="6617"/>
    <cellStyle name="2_단가조사표_총괄내역 5" xfId="6612"/>
    <cellStyle name="2_단가조사표_총괄내역_구포모델하우스 신축공사0526(PSJ)" xfId="4605"/>
    <cellStyle name="2_단가조사표_총괄내역_구포모델하우스 신축공사0526(PSJ) 2" xfId="6410"/>
    <cellStyle name="2_단가조사표_총괄내역_양산,수영(PSJ)" xfId="4606"/>
    <cellStyle name="2_단가조사표_총괄내역_양산,수영(PSJ) 2" xfId="6411"/>
    <cellStyle name="2_단가조사표_터미널도로403" xfId="4607"/>
    <cellStyle name="2_단가조사표_터미널도로403 2" xfId="6412"/>
    <cellStyle name="2_단가조사표_터미널도로403_구포모델하우스 신축공사0526(PSJ)" xfId="4608"/>
    <cellStyle name="2_단가조사표_터미널도로403_구포모델하우스 신축공사0526(PSJ) 2" xfId="6413"/>
    <cellStyle name="2_단가조사표_터미널도로403_양산,수영(PSJ)" xfId="4609"/>
    <cellStyle name="2_단가조사표_터미널도로403_양산,수영(PSJ) 2" xfId="6414"/>
    <cellStyle name="2_단가조사표_터미널도로429" xfId="4610"/>
    <cellStyle name="2_단가조사표_터미널도로429 2" xfId="6415"/>
    <cellStyle name="2_단가조사표_터미널도로429_구포모델하우스 신축공사0526(PSJ)" xfId="4611"/>
    <cellStyle name="2_단가조사표_터미널도로429_구포모델하우스 신축공사0526(PSJ) 2" xfId="6416"/>
    <cellStyle name="2_단가조사표_터미널도로429_양산,수영(PSJ)" xfId="4612"/>
    <cellStyle name="2_단가조사표_터미널도로429_양산,수영(PSJ) 2" xfId="6417"/>
    <cellStyle name="2_단가조사표_포장일위" xfId="4613"/>
    <cellStyle name="2_단가조사표_포장일위 2" xfId="6418"/>
    <cellStyle name="2_단가조사표_포장일위_구포모델하우스 신축공사0526(PSJ)" xfId="4614"/>
    <cellStyle name="2_단가조사표_포장일위_구포모델하우스 신축공사0526(PSJ) 2" xfId="6419"/>
    <cellStyle name="2_단가조사표_포장일위_양산,수영(PSJ)" xfId="4615"/>
    <cellStyle name="2_단가조사표_포장일위_양산,수영(PSJ) 2" xfId="6420"/>
    <cellStyle name="2자리" xfId="4622"/>
    <cellStyle name="2자리 2" xfId="6421"/>
    <cellStyle name="2자리선" xfId="4623"/>
    <cellStyle name="2자리선 2" xfId="6422"/>
    <cellStyle name="3" xfId="4624"/>
    <cellStyle name="3 2" xfId="6423"/>
    <cellStyle name="³f¹ô[0]_pldt" xfId="4625"/>
    <cellStyle name="³f¹ô_pldt" xfId="4626"/>
    <cellStyle name="6" xfId="4627"/>
    <cellStyle name="6 2" xfId="6424"/>
    <cellStyle name="60" xfId="4628"/>
    <cellStyle name="60 2" xfId="7223"/>
    <cellStyle name="9" xfId="4629"/>
    <cellStyle name="9 2" xfId="6425"/>
    <cellStyle name="9_구포모델하우스 신축공사0526(PSJ)" xfId="4630"/>
    <cellStyle name="9_구포모델하우스 신축공사0526(PSJ) 2" xfId="6426"/>
    <cellStyle name="9_양산,수영(PSJ)" xfId="4631"/>
    <cellStyle name="9_양산,수영(PSJ) 2" xfId="6427"/>
    <cellStyle name="90" xfId="4632"/>
    <cellStyle name="90 2" xfId="7224"/>
    <cellStyle name="96" xfId="4633"/>
    <cellStyle name="96 2" xfId="6428"/>
    <cellStyle name="A" xfId="5271"/>
    <cellStyle name="A " xfId="5272"/>
    <cellStyle name="A  2" xfId="7226"/>
    <cellStyle name="a [0]_mud plant bolted" xfId="5273"/>
    <cellStyle name="A 10" xfId="6643"/>
    <cellStyle name="A 11" xfId="7807"/>
    <cellStyle name="A 12" xfId="6644"/>
    <cellStyle name="A 2" xfId="7225"/>
    <cellStyle name="A 3" xfId="7801"/>
    <cellStyle name="A 4" xfId="6639"/>
    <cellStyle name="A 5" xfId="7804"/>
    <cellStyle name="A 6" xfId="6641"/>
    <cellStyle name="A 7" xfId="7805"/>
    <cellStyle name="A 8" xfId="6642"/>
    <cellStyle name="A 9" xfId="7806"/>
    <cellStyle name="Ā _x0010_က랐_xdc01_땯_x0001_" xfId="5274"/>
    <cellStyle name="Ā _x0010_က랐_xdc01_땯_x0001_ 2" xfId="7227"/>
    <cellStyle name="a)" xfId="5275"/>
    <cellStyle name="a) 2" xfId="6429"/>
    <cellStyle name="A_20030218144011020-E1C865BF" xfId="5276"/>
    <cellStyle name="A_20030218144011020-E1C865BF 2" xfId="7228"/>
    <cellStyle name="A_20030218144011020-E1C865BF_CC-02 본관기초굴착 예상" xfId="5280"/>
    <cellStyle name="A_20030218144011020-E1C865BF_CC-02 본관기초굴착 예상 2" xfId="7229"/>
    <cellStyle name="A_20030218144011020-E1C865BF_CC-02 본관기초굴착 예상_당진78-연돌-개략공사비" xfId="5281"/>
    <cellStyle name="A_20030218144011020-E1C865BF_CC-02 본관기초굴착 예상_당진78-연돌-개략공사비 2" xfId="7230"/>
    <cellStyle name="A_20030218144011020-E1C865BF_당진78-연돌-개략공사비" xfId="5277"/>
    <cellStyle name="A_20030218144011020-E1C865BF_당진78-연돌-개략공사비 2" xfId="7231"/>
    <cellStyle name="A_20030218144011020-E1C865BF_본관기초굴착 예상도급" xfId="5278"/>
    <cellStyle name="A_20030218144011020-E1C865BF_본관기초굴착 예상도급 2" xfId="7232"/>
    <cellStyle name="A_20030218144011020-E1C865BF_본관기초굴착 예상도급_당진78-연돌-개략공사비" xfId="5279"/>
    <cellStyle name="A_20030218144011020-E1C865BF_본관기초굴착 예상도급_당진78-연돌-개략공사비 2" xfId="7233"/>
    <cellStyle name="A_CC-02 본관기초굴착 예상" xfId="5297"/>
    <cellStyle name="A_CC-02 본관기초굴착 예상 2" xfId="7234"/>
    <cellStyle name="A_CC-02 본관기초굴착 예상_당진78-연돌-개략공사비" xfId="5298"/>
    <cellStyle name="A_CC-02 본관기초굴착 예상_당진78-연돌-개략공사비 2" xfId="7235"/>
    <cellStyle name="A_당진78-연돌-개략공사비" xfId="5282"/>
    <cellStyle name="A_당진78-연돌-개략공사비 2" xfId="7236"/>
    <cellStyle name="A_도로" xfId="5283"/>
    <cellStyle name="A_도로 2" xfId="7237"/>
    <cellStyle name="A_본관기초굴착 예상도급" xfId="5284"/>
    <cellStyle name="A_본관기초굴착 예상도급 2" xfId="7238"/>
    <cellStyle name="A_본관기초굴착 예상도급_당진78-연돌-개략공사비" xfId="5285"/>
    <cellStyle name="A_본관기초굴착 예상도급_당진78-연돌-개략공사비 2" xfId="7239"/>
    <cellStyle name="A_부대초안" xfId="5286"/>
    <cellStyle name="A_부대초안 2" xfId="7240"/>
    <cellStyle name="A_부대초안_견적의뢰" xfId="5287"/>
    <cellStyle name="A_부대초안_견적의뢰 2" xfId="7241"/>
    <cellStyle name="A_부대초안_김포투찰" xfId="5288"/>
    <cellStyle name="A_부대초안_김포투찰 2" xfId="7242"/>
    <cellStyle name="A_부대초안_김포투찰_견적의뢰" xfId="5289"/>
    <cellStyle name="A_부대초안_김포투찰_견적의뢰 2" xfId="7243"/>
    <cellStyle name="A_정보통신협회회관(장비)견적요청" xfId="5290"/>
    <cellStyle name="A_정보통신협회회관(장비)견적요청 2" xfId="7244"/>
    <cellStyle name="A_토목내역서" xfId="5291"/>
    <cellStyle name="A_토목내역서 2" xfId="7245"/>
    <cellStyle name="A_토목내역서_도로" xfId="5292"/>
    <cellStyle name="A_토목내역서_도로 2" xfId="7246"/>
    <cellStyle name="A_토목내역서_부대초안" xfId="5293"/>
    <cellStyle name="A_토목내역서_부대초안 2" xfId="7247"/>
    <cellStyle name="A_토목내역서_부대초안_견적의뢰" xfId="5294"/>
    <cellStyle name="A_토목내역서_부대초안_견적의뢰 2" xfId="7248"/>
    <cellStyle name="A_토목내역서_부대초안_김포투찰" xfId="5295"/>
    <cellStyle name="A_토목내역서_부대초안_김포투찰 2" xfId="7249"/>
    <cellStyle name="A_토목내역서_부대초안_김포투찰_견적의뢰" xfId="5296"/>
    <cellStyle name="A_토목내역서_부대초안_김포투찰_견적의뢰 2" xfId="7250"/>
    <cellStyle name="A¡" xfId="5299"/>
    <cellStyle name="A¡ " xfId="5300"/>
    <cellStyle name="A¡  2" xfId="7252"/>
    <cellStyle name="A¡ 10" xfId="6652"/>
    <cellStyle name="A¡ 11" xfId="7818"/>
    <cellStyle name="A¡ 12" xfId="6655"/>
    <cellStyle name="A¡ 2" xfId="7251"/>
    <cellStyle name="A¡ 3" xfId="7808"/>
    <cellStyle name="A¡ 4" xfId="6645"/>
    <cellStyle name="A¡ 5" xfId="7810"/>
    <cellStyle name="A¡ 6" xfId="6647"/>
    <cellStyle name="A¡ 7" xfId="7812"/>
    <cellStyle name="A¡ 8" xfId="6649"/>
    <cellStyle name="A¡ 9" xfId="7815"/>
    <cellStyle name="A¡§i" xfId="5301"/>
    <cellStyle name="A¡§i " xfId="5302"/>
    <cellStyle name="A¡§i  2" xfId="7254"/>
    <cellStyle name="A¡§i 10" xfId="6654"/>
    <cellStyle name="A¡§i 11" xfId="7820"/>
    <cellStyle name="A¡§i 12" xfId="6657"/>
    <cellStyle name="A¡§i 2" xfId="7253"/>
    <cellStyle name="A¡§i 3" xfId="7809"/>
    <cellStyle name="A¡§i 4" xfId="6646"/>
    <cellStyle name="A¡§i 5" xfId="7811"/>
    <cellStyle name="A¡§i 6" xfId="6648"/>
    <cellStyle name="A¡§i 7" xfId="7814"/>
    <cellStyle name="A¡§i 8" xfId="6651"/>
    <cellStyle name="A¡§i 9" xfId="7817"/>
    <cellStyle name="A¡§i¢®" xfId="5303"/>
    <cellStyle name="A¡§i¢® 2" xfId="7255"/>
    <cellStyle name="A¡§i￠r¨i " xfId="5304"/>
    <cellStyle name="A¡§i￠r¨i  2" xfId="7256"/>
    <cellStyle name="A¡er " xfId="5305"/>
    <cellStyle name="A¡er  2" xfId="7257"/>
    <cellStyle name="A¡ër¢®" xfId="5306"/>
    <cellStyle name="A¡ër¢® 2" xfId="7258"/>
    <cellStyle name="A¡er￠r " xfId="5307"/>
    <cellStyle name="A¡er￠r  2" xfId="7259"/>
    <cellStyle name="A¡er￠r¡ " xfId="5308"/>
    <cellStyle name="A¡er￠r¡  2" xfId="7260"/>
    <cellStyle name="A¡er￠r¡¿i " xfId="5309"/>
    <cellStyle name="A¡er￠r¡¿i  2" xfId="7261"/>
    <cellStyle name="A¡ërer" xfId="5310"/>
    <cellStyle name="A¡erer " xfId="5311"/>
    <cellStyle name="A¡erer  2" xfId="7263"/>
    <cellStyle name="A¡ërer 10" xfId="6658"/>
    <cellStyle name="A¡ërer 11" xfId="7822"/>
    <cellStyle name="A¡ërer 12" xfId="6659"/>
    <cellStyle name="A¡ërer 2" xfId="7262"/>
    <cellStyle name="A¡ërer 3" xfId="7813"/>
    <cellStyle name="A¡ërer 4" xfId="6650"/>
    <cellStyle name="A¡ërer 5" xfId="7816"/>
    <cellStyle name="A¡ërer 6" xfId="6653"/>
    <cellStyle name="A¡ërer 7" xfId="7819"/>
    <cellStyle name="A¡ërer 8" xfId="6656"/>
    <cellStyle name="A¡ërer 9" xfId="7821"/>
    <cellStyle name="A¡erer￠rer " xfId="5312"/>
    <cellStyle name="A¡erer￠rer  2" xfId="7264"/>
    <cellStyle name="A¡erererer " xfId="5313"/>
    <cellStyle name="A¡erererer  2" xfId="7265"/>
    <cellStyle name="A¨" xfId="5314"/>
    <cellStyle name="A¨ 2" xfId="7266"/>
    <cellStyle name="A¨­￠￢￠O [0]_AO¨uRCN¡¾U " xfId="5315"/>
    <cellStyle name="A¨­￠￢￠O_AO¨uRCN¡¾U " xfId="5316"/>
    <cellStyle name="A¨i " xfId="5317"/>
    <cellStyle name="A¨i  2" xfId="7267"/>
    <cellStyle name="A¨i¡" xfId="5318"/>
    <cellStyle name="A¨i¡ 2" xfId="7268"/>
    <cellStyle name="A¨ï¡©¡" xfId="5319"/>
    <cellStyle name="A¨ï¡©¡ 2" xfId="7269"/>
    <cellStyle name="A¨i¡ⓒ " xfId="5320"/>
    <cellStyle name="A¨i¡ⓒ  2" xfId="7270"/>
    <cellStyle name="A¨i¡ⓒ¡e¡ " xfId="5321"/>
    <cellStyle name="A¨i¡ⓒ¡e¡  2" xfId="7271"/>
    <cellStyle name="A¢" xfId="5322"/>
    <cellStyle name="A¢ 2" xfId="7272"/>
    <cellStyle name="A¢®¡×i" xfId="5323"/>
    <cellStyle name="A¢®¡×i 2" xfId="7273"/>
    <cellStyle name="A¢®er¡" xfId="5324"/>
    <cellStyle name="A¢®er¡ 2" xfId="7274"/>
    <cellStyle name="A¢®ere" xfId="5325"/>
    <cellStyle name="A¢®ere 2" xfId="7275"/>
    <cellStyle name="A￠r¡ " xfId="5326"/>
    <cellStyle name="A￠r¡  2" xfId="7276"/>
    <cellStyle name="A￠r¡×i¡er " xfId="5327"/>
    <cellStyle name="A￠r¡×i¡er  2" xfId="7277"/>
    <cellStyle name="A￠rer " xfId="5328"/>
    <cellStyle name="A￠rer  2" xfId="7278"/>
    <cellStyle name="A￠rer¡er " xfId="5329"/>
    <cellStyle name="A￠rer¡er  2" xfId="7279"/>
    <cellStyle name="A￠rer¡er￠r " xfId="5330"/>
    <cellStyle name="A￠rer¡er￠r  2" xfId="7280"/>
    <cellStyle name="A￠rerer " xfId="5331"/>
    <cellStyle name="A￠rerer  2" xfId="7281"/>
    <cellStyle name="A￠rererer " xfId="5332"/>
    <cellStyle name="A￠rererer  2" xfId="7282"/>
    <cellStyle name="A©" xfId="5333"/>
    <cellStyle name="A© 2" xfId="7283"/>
    <cellStyle name="A©­¢¬¢" xfId="5334"/>
    <cellStyle name="A©­¢¬¢ 2" xfId="7284"/>
    <cellStyle name="AA" xfId="5335"/>
    <cellStyle name="AA 2" xfId="7285"/>
    <cellStyle name="Aⓒ" xfId="5336"/>
    <cellStyle name="Aⓒ­ " xfId="5337"/>
    <cellStyle name="Aⓒ­  2" xfId="7287"/>
    <cellStyle name="Aⓒ 10" xfId="6731"/>
    <cellStyle name="Aⓒ 11" xfId="7922"/>
    <cellStyle name="Aⓒ 12" xfId="6759"/>
    <cellStyle name="Aⓒ 2" xfId="7286"/>
    <cellStyle name="Aⓒ 3" xfId="7823"/>
    <cellStyle name="Aⓒ 4" xfId="6660"/>
    <cellStyle name="Aⓒ 5" xfId="7845"/>
    <cellStyle name="Aⓒ 6" xfId="6681"/>
    <cellStyle name="Aⓒ 7" xfId="7868"/>
    <cellStyle name="Aⓒ 8" xfId="6704"/>
    <cellStyle name="Aⓒ 9" xfId="7894"/>
    <cellStyle name="Aⓒ­￠ " xfId="5338"/>
    <cellStyle name="Aⓒ­￠  2" xfId="7288"/>
    <cellStyle name="Aⓒ­￠￢ " xfId="5339"/>
    <cellStyle name="Aⓒ­￠￢  2" xfId="7289"/>
    <cellStyle name="Aⓒ­￠￢￠o " xfId="5340"/>
    <cellStyle name="Aⓒ­￠￢￠o  2" xfId="7290"/>
    <cellStyle name="Actual Date" xfId="5341"/>
    <cellStyle name="Actual Date 2" xfId="7291"/>
    <cellStyle name="Ae" xfId="5342"/>
    <cellStyle name="Åë" xfId="5343"/>
    <cellStyle name="Ae 10" xfId="6732"/>
    <cellStyle name="Åë 10" xfId="6733"/>
    <cellStyle name="Ae 11" xfId="7923"/>
    <cellStyle name="Åë 11" xfId="7924"/>
    <cellStyle name="Ae 12" xfId="6760"/>
    <cellStyle name="Åë 12" xfId="6761"/>
    <cellStyle name="Ae 2" xfId="7292"/>
    <cellStyle name="Åë 2" xfId="7293"/>
    <cellStyle name="Ae 3" xfId="7824"/>
    <cellStyle name="Åë 3" xfId="7825"/>
    <cellStyle name="Ae 4" xfId="6661"/>
    <cellStyle name="Åë 4" xfId="6662"/>
    <cellStyle name="Ae 5" xfId="7846"/>
    <cellStyle name="Åë 5" xfId="7847"/>
    <cellStyle name="Ae 6" xfId="6683"/>
    <cellStyle name="Åë 6" xfId="6684"/>
    <cellStyle name="Ae 7" xfId="7869"/>
    <cellStyle name="Åë 7" xfId="7870"/>
    <cellStyle name="Ae 8" xfId="6706"/>
    <cellStyle name="Åë 8" xfId="6707"/>
    <cellStyle name="Ae 9" xfId="7895"/>
    <cellStyle name="Åë 9" xfId="7896"/>
    <cellStyle name="Ae_20030218144011020-E1C865BF" xfId="5344"/>
    <cellStyle name="Åë_20030218144011020-E1C865BF" xfId="5345"/>
    <cellStyle name="Ae_20030218144011020-E1C865BF 10" xfId="6734"/>
    <cellStyle name="Åë_20030218144011020-E1C865BF 10" xfId="6735"/>
    <cellStyle name="Ae_20030218144011020-E1C865BF 11" xfId="7925"/>
    <cellStyle name="Åë_20030218144011020-E1C865BF 11" xfId="7926"/>
    <cellStyle name="Ae_20030218144011020-E1C865BF 12" xfId="6762"/>
    <cellStyle name="Åë_20030218144011020-E1C865BF 12" xfId="6763"/>
    <cellStyle name="Ae_20030218144011020-E1C865BF 2" xfId="7294"/>
    <cellStyle name="Åë_20030218144011020-E1C865BF 2" xfId="7295"/>
    <cellStyle name="Ae_20030218144011020-E1C865BF 3" xfId="7826"/>
    <cellStyle name="Åë_20030218144011020-E1C865BF 3" xfId="7827"/>
    <cellStyle name="Ae_20030218144011020-E1C865BF 4" xfId="6663"/>
    <cellStyle name="Åë_20030218144011020-E1C865BF 4" xfId="6664"/>
    <cellStyle name="Ae_20030218144011020-E1C865BF 5" xfId="7848"/>
    <cellStyle name="Åë_20030218144011020-E1C865BF 5" xfId="7849"/>
    <cellStyle name="Ae_20030218144011020-E1C865BF 6" xfId="6685"/>
    <cellStyle name="Åë_20030218144011020-E1C865BF 6" xfId="6686"/>
    <cellStyle name="Ae_20030218144011020-E1C865BF 7" xfId="7871"/>
    <cellStyle name="Åë_20030218144011020-E1C865BF 7" xfId="7872"/>
    <cellStyle name="Ae_20030218144011020-E1C865BF 8" xfId="6708"/>
    <cellStyle name="Åë_20030218144011020-E1C865BF 8" xfId="6709"/>
    <cellStyle name="Ae_20030218144011020-E1C865BF 9" xfId="7897"/>
    <cellStyle name="Åë_20030218144011020-E1C865BF 9" xfId="7898"/>
    <cellStyle name="Ae_20030218144011020-E1C865BF_CC-02 본관기초굴착 예상" xfId="5352"/>
    <cellStyle name="Åë_20030218144011020-E1C865BF_CC-02 본관기초굴착 예상" xfId="5353"/>
    <cellStyle name="Ae_20030218144011020-E1C865BF_CC-02 본관기초굴착 예상 10" xfId="6736"/>
    <cellStyle name="Åë_20030218144011020-E1C865BF_CC-02 본관기초굴착 예상 10" xfId="6737"/>
    <cellStyle name="Ae_20030218144011020-E1C865BF_CC-02 본관기초굴착 예상 11" xfId="7927"/>
    <cellStyle name="Åë_20030218144011020-E1C865BF_CC-02 본관기초굴착 예상 11" xfId="7928"/>
    <cellStyle name="Ae_20030218144011020-E1C865BF_CC-02 본관기초굴착 예상 12" xfId="6764"/>
    <cellStyle name="Åë_20030218144011020-E1C865BF_CC-02 본관기초굴착 예상 12" xfId="6765"/>
    <cellStyle name="Ae_20030218144011020-E1C865BF_CC-02 본관기초굴착 예상 2" xfId="7296"/>
    <cellStyle name="Åë_20030218144011020-E1C865BF_CC-02 본관기초굴착 예상 2" xfId="7297"/>
    <cellStyle name="Ae_20030218144011020-E1C865BF_CC-02 본관기초굴착 예상 3" xfId="7828"/>
    <cellStyle name="Åë_20030218144011020-E1C865BF_CC-02 본관기초굴착 예상 3" xfId="7829"/>
    <cellStyle name="Ae_20030218144011020-E1C865BF_CC-02 본관기초굴착 예상 4" xfId="6665"/>
    <cellStyle name="Åë_20030218144011020-E1C865BF_CC-02 본관기초굴착 예상 4" xfId="6666"/>
    <cellStyle name="Ae_20030218144011020-E1C865BF_CC-02 본관기초굴착 예상 5" xfId="7850"/>
    <cellStyle name="Åë_20030218144011020-E1C865BF_CC-02 본관기초굴착 예상 5" xfId="7851"/>
    <cellStyle name="Ae_20030218144011020-E1C865BF_CC-02 본관기초굴착 예상 6" xfId="6687"/>
    <cellStyle name="Åë_20030218144011020-E1C865BF_CC-02 본관기초굴착 예상 6" xfId="6688"/>
    <cellStyle name="Ae_20030218144011020-E1C865BF_CC-02 본관기초굴착 예상 7" xfId="7873"/>
    <cellStyle name="Åë_20030218144011020-E1C865BF_CC-02 본관기초굴착 예상 7" xfId="7874"/>
    <cellStyle name="Ae_20030218144011020-E1C865BF_CC-02 본관기초굴착 예상 8" xfId="6710"/>
    <cellStyle name="Åë_20030218144011020-E1C865BF_CC-02 본관기초굴착 예상 8" xfId="6711"/>
    <cellStyle name="Ae_20030218144011020-E1C865BF_CC-02 본관기초굴착 예상 9" xfId="7899"/>
    <cellStyle name="Åë_20030218144011020-E1C865BF_CC-02 본관기초굴착 예상 9" xfId="7900"/>
    <cellStyle name="Ae_20030218144011020-E1C865BF_CC-02 본관기초굴착 예상_당진78-연돌-개략공사비" xfId="5354"/>
    <cellStyle name="Åë_20030218144011020-E1C865BF_CC-02 본관기초굴착 예상_당진78-연돌-개략공사비" xfId="5355"/>
    <cellStyle name="Ae_20030218144011020-E1C865BF_CC-02 본관기초굴착 예상_당진78-연돌-개략공사비 10" xfId="6738"/>
    <cellStyle name="Åë_20030218144011020-E1C865BF_CC-02 본관기초굴착 예상_당진78-연돌-개략공사비 10" xfId="6740"/>
    <cellStyle name="Ae_20030218144011020-E1C865BF_CC-02 본관기초굴착 예상_당진78-연돌-개략공사비 11" xfId="7929"/>
    <cellStyle name="Åë_20030218144011020-E1C865BF_CC-02 본관기초굴착 예상_당진78-연돌-개략공사비 11" xfId="7931"/>
    <cellStyle name="Ae_20030218144011020-E1C865BF_CC-02 본관기초굴착 예상_당진78-연돌-개략공사비 12" xfId="6766"/>
    <cellStyle name="Åë_20030218144011020-E1C865BF_CC-02 본관기초굴착 예상_당진78-연돌-개략공사비 12" xfId="6768"/>
    <cellStyle name="Ae_20030218144011020-E1C865BF_CC-02 본관기초굴착 예상_당진78-연돌-개략공사비 2" xfId="7298"/>
    <cellStyle name="Åë_20030218144011020-E1C865BF_CC-02 본관기초굴착 예상_당진78-연돌-개략공사비 2" xfId="7299"/>
    <cellStyle name="Ae_20030218144011020-E1C865BF_CC-02 본관기초굴착 예상_당진78-연돌-개략공사비 3" xfId="7830"/>
    <cellStyle name="Åë_20030218144011020-E1C865BF_CC-02 본관기초굴착 예상_당진78-연돌-개략공사비 3" xfId="7831"/>
    <cellStyle name="Ae_20030218144011020-E1C865BF_CC-02 본관기초굴착 예상_당진78-연돌-개략공사비 4" xfId="6667"/>
    <cellStyle name="Åë_20030218144011020-E1C865BF_CC-02 본관기초굴착 예상_당진78-연돌-개략공사비 4" xfId="6668"/>
    <cellStyle name="Ae_20030218144011020-E1C865BF_CC-02 본관기초굴착 예상_당진78-연돌-개략공사비 5" xfId="7852"/>
    <cellStyle name="Åë_20030218144011020-E1C865BF_CC-02 본관기초굴착 예상_당진78-연돌-개략공사비 5" xfId="7853"/>
    <cellStyle name="Ae_20030218144011020-E1C865BF_CC-02 본관기초굴착 예상_당진78-연돌-개략공사비 6" xfId="6689"/>
    <cellStyle name="Åë_20030218144011020-E1C865BF_CC-02 본관기초굴착 예상_당진78-연돌-개략공사비 6" xfId="6690"/>
    <cellStyle name="Ae_20030218144011020-E1C865BF_CC-02 본관기초굴착 예상_당진78-연돌-개략공사비 7" xfId="7875"/>
    <cellStyle name="Åë_20030218144011020-E1C865BF_CC-02 본관기초굴착 예상_당진78-연돌-개략공사비 7" xfId="7877"/>
    <cellStyle name="Ae_20030218144011020-E1C865BF_CC-02 본관기초굴착 예상_당진78-연돌-개략공사비 8" xfId="6712"/>
    <cellStyle name="Åë_20030218144011020-E1C865BF_CC-02 본관기초굴착 예상_당진78-연돌-개략공사비 8" xfId="6713"/>
    <cellStyle name="Ae_20030218144011020-E1C865BF_CC-02 본관기초굴착 예상_당진78-연돌-개략공사비 9" xfId="7901"/>
    <cellStyle name="Åë_20030218144011020-E1C865BF_CC-02 본관기초굴착 예상_당진78-연돌-개략공사비 9" xfId="7903"/>
    <cellStyle name="Ae_20030218144011020-E1C865BF_당진78-연돌-개략공사비" xfId="5346"/>
    <cellStyle name="Åë_20030218144011020-E1C865BF_당진78-연돌-개략공사비" xfId="5347"/>
    <cellStyle name="Ae_20030218144011020-E1C865BF_당진78-연돌-개략공사비 10" xfId="6741"/>
    <cellStyle name="Åë_20030218144011020-E1C865BF_당진78-연돌-개략공사비 10" xfId="6742"/>
    <cellStyle name="Ae_20030218144011020-E1C865BF_당진78-연돌-개략공사비 11" xfId="7932"/>
    <cellStyle name="Åë_20030218144011020-E1C865BF_당진78-연돌-개략공사비 11" xfId="7934"/>
    <cellStyle name="Ae_20030218144011020-E1C865BF_당진78-연돌-개략공사비 12" xfId="6769"/>
    <cellStyle name="Åë_20030218144011020-E1C865BF_당진78-연돌-개략공사비 12" xfId="6771"/>
    <cellStyle name="Ae_20030218144011020-E1C865BF_당진78-연돌-개략공사비 2" xfId="7300"/>
    <cellStyle name="Åë_20030218144011020-E1C865BF_당진78-연돌-개략공사비 2" xfId="7301"/>
    <cellStyle name="Ae_20030218144011020-E1C865BF_당진78-연돌-개략공사비 3" xfId="7832"/>
    <cellStyle name="Åë_20030218144011020-E1C865BF_당진78-연돌-개략공사비 3" xfId="7833"/>
    <cellStyle name="Ae_20030218144011020-E1C865BF_당진78-연돌-개략공사비 4" xfId="6669"/>
    <cellStyle name="Åë_20030218144011020-E1C865BF_당진78-연돌-개략공사비 4" xfId="6670"/>
    <cellStyle name="Ae_20030218144011020-E1C865BF_당진78-연돌-개략공사비 5" xfId="7854"/>
    <cellStyle name="Åë_20030218144011020-E1C865BF_당진78-연돌-개략공사비 5" xfId="7855"/>
    <cellStyle name="Ae_20030218144011020-E1C865BF_당진78-연돌-개략공사비 6" xfId="6691"/>
    <cellStyle name="Åë_20030218144011020-E1C865BF_당진78-연돌-개략공사비 6" xfId="6692"/>
    <cellStyle name="Ae_20030218144011020-E1C865BF_당진78-연돌-개략공사비 7" xfId="7878"/>
    <cellStyle name="Åë_20030218144011020-E1C865BF_당진78-연돌-개략공사비 7" xfId="7879"/>
    <cellStyle name="Ae_20030218144011020-E1C865BF_당진78-연돌-개략공사비 8" xfId="6715"/>
    <cellStyle name="Åë_20030218144011020-E1C865BF_당진78-연돌-개략공사비 8" xfId="6716"/>
    <cellStyle name="Ae_20030218144011020-E1C865BF_당진78-연돌-개략공사비 9" xfId="7904"/>
    <cellStyle name="Åë_20030218144011020-E1C865BF_당진78-연돌-개략공사비 9" xfId="7906"/>
    <cellStyle name="Ae_20030218144011020-E1C865BF_본관기초굴착 예상도급" xfId="5348"/>
    <cellStyle name="Åë_20030218144011020-E1C865BF_본관기초굴착 예상도급" xfId="5349"/>
    <cellStyle name="Ae_20030218144011020-E1C865BF_본관기초굴착 예상도급 10" xfId="6744"/>
    <cellStyle name="Åë_20030218144011020-E1C865BF_본관기초굴착 예상도급 10" xfId="6745"/>
    <cellStyle name="Ae_20030218144011020-E1C865BF_본관기초굴착 예상도급 11" xfId="7935"/>
    <cellStyle name="Åë_20030218144011020-E1C865BF_본관기초굴착 예상도급 11" xfId="7937"/>
    <cellStyle name="Ae_20030218144011020-E1C865BF_본관기초굴착 예상도급 12" xfId="6772"/>
    <cellStyle name="Åë_20030218144011020-E1C865BF_본관기초굴착 예상도급 12" xfId="6774"/>
    <cellStyle name="Ae_20030218144011020-E1C865BF_본관기초굴착 예상도급 2" xfId="7302"/>
    <cellStyle name="Åë_20030218144011020-E1C865BF_본관기초굴착 예상도급 2" xfId="7303"/>
    <cellStyle name="Ae_20030218144011020-E1C865BF_본관기초굴착 예상도급 3" xfId="7834"/>
    <cellStyle name="Åë_20030218144011020-E1C865BF_본관기초굴착 예상도급 3" xfId="7835"/>
    <cellStyle name="Ae_20030218144011020-E1C865BF_본관기초굴착 예상도급 4" xfId="6671"/>
    <cellStyle name="Åë_20030218144011020-E1C865BF_본관기초굴착 예상도급 4" xfId="6672"/>
    <cellStyle name="Ae_20030218144011020-E1C865BF_본관기초굴착 예상도급 5" xfId="7856"/>
    <cellStyle name="Åë_20030218144011020-E1C865BF_본관기초굴착 예상도급 5" xfId="7857"/>
    <cellStyle name="Ae_20030218144011020-E1C865BF_본관기초굴착 예상도급 6" xfId="6693"/>
    <cellStyle name="Åë_20030218144011020-E1C865BF_본관기초굴착 예상도급 6" xfId="6694"/>
    <cellStyle name="Ae_20030218144011020-E1C865BF_본관기초굴착 예상도급 7" xfId="7880"/>
    <cellStyle name="Åë_20030218144011020-E1C865BF_본관기초굴착 예상도급 7" xfId="7881"/>
    <cellStyle name="Ae_20030218144011020-E1C865BF_본관기초굴착 예상도급 8" xfId="6717"/>
    <cellStyle name="Åë_20030218144011020-E1C865BF_본관기초굴착 예상도급 8" xfId="6718"/>
    <cellStyle name="Ae_20030218144011020-E1C865BF_본관기초굴착 예상도급 9" xfId="7907"/>
    <cellStyle name="Åë_20030218144011020-E1C865BF_본관기초굴착 예상도급 9" xfId="7909"/>
    <cellStyle name="Ae_20030218144011020-E1C865BF_본관기초굴착 예상도급_당진78-연돌-개략공사비" xfId="5350"/>
    <cellStyle name="Åë_20030218144011020-E1C865BF_본관기초굴착 예상도급_당진78-연돌-개략공사비" xfId="5351"/>
    <cellStyle name="Ae_20030218144011020-E1C865BF_본관기초굴착 예상도급_당진78-연돌-개략공사비 10" xfId="6747"/>
    <cellStyle name="Åë_20030218144011020-E1C865BF_본관기초굴착 예상도급_당진78-연돌-개략공사비 10" xfId="6748"/>
    <cellStyle name="Ae_20030218144011020-E1C865BF_본관기초굴착 예상도급_당진78-연돌-개략공사비 11" xfId="7938"/>
    <cellStyle name="Åë_20030218144011020-E1C865BF_본관기초굴착 예상도급_당진78-연돌-개략공사비 11" xfId="7939"/>
    <cellStyle name="Ae_20030218144011020-E1C865BF_본관기초굴착 예상도급_당진78-연돌-개략공사비 12" xfId="6775"/>
    <cellStyle name="Åë_20030218144011020-E1C865BF_본관기초굴착 예상도급_당진78-연돌-개략공사비 12" xfId="6776"/>
    <cellStyle name="Ae_20030218144011020-E1C865BF_본관기초굴착 예상도급_당진78-연돌-개략공사비 2" xfId="7304"/>
    <cellStyle name="Åë_20030218144011020-E1C865BF_본관기초굴착 예상도급_당진78-연돌-개략공사비 2" xfId="7305"/>
    <cellStyle name="Ae_20030218144011020-E1C865BF_본관기초굴착 예상도급_당진78-연돌-개략공사비 3" xfId="7836"/>
    <cellStyle name="Åë_20030218144011020-E1C865BF_본관기초굴착 예상도급_당진78-연돌-개략공사비 3" xfId="7837"/>
    <cellStyle name="Ae_20030218144011020-E1C865BF_본관기초굴착 예상도급_당진78-연돌-개략공사비 4" xfId="6673"/>
    <cellStyle name="Åë_20030218144011020-E1C865BF_본관기초굴착 예상도급_당진78-연돌-개략공사비 4" xfId="6674"/>
    <cellStyle name="Ae_20030218144011020-E1C865BF_본관기초굴착 예상도급_당진78-연돌-개략공사비 5" xfId="7858"/>
    <cellStyle name="Åë_20030218144011020-E1C865BF_본관기초굴착 예상도급_당진78-연돌-개략공사비 5" xfId="7859"/>
    <cellStyle name="Ae_20030218144011020-E1C865BF_본관기초굴착 예상도급_당진78-연돌-개략공사비 6" xfId="6695"/>
    <cellStyle name="Åë_20030218144011020-E1C865BF_본관기초굴착 예상도급_당진78-연돌-개략공사비 6" xfId="6696"/>
    <cellStyle name="Ae_20030218144011020-E1C865BF_본관기초굴착 예상도급_당진78-연돌-개략공사비 7" xfId="7882"/>
    <cellStyle name="Åë_20030218144011020-E1C865BF_본관기초굴착 예상도급_당진78-연돌-개략공사비 7" xfId="7883"/>
    <cellStyle name="Ae_20030218144011020-E1C865BF_본관기초굴착 예상도급_당진78-연돌-개략공사비 8" xfId="6719"/>
    <cellStyle name="Åë_20030218144011020-E1C865BF_본관기초굴착 예상도급_당진78-연돌-개략공사비 8" xfId="6720"/>
    <cellStyle name="Ae_20030218144011020-E1C865BF_본관기초굴착 예상도급_당진78-연돌-개략공사비 9" xfId="7910"/>
    <cellStyle name="Åë_20030218144011020-E1C865BF_본관기초굴착 예상도급_당진78-연돌-개략공사비 9" xfId="7911"/>
    <cellStyle name="Ae_당진78-연돌-개략공사비" xfId="5356"/>
    <cellStyle name="Åë_당진78-연돌-개략공사비" xfId="5357"/>
    <cellStyle name="Ae_당진78-연돌-개략공사비 10" xfId="6749"/>
    <cellStyle name="Åë_당진78-연돌-개략공사비 10" xfId="6751"/>
    <cellStyle name="Ae_당진78-연돌-개략공사비 11" xfId="7940"/>
    <cellStyle name="Åë_당진78-연돌-개략공사비 11" xfId="7942"/>
    <cellStyle name="Ae_당진78-연돌-개략공사비 12" xfId="6777"/>
    <cellStyle name="Åë_당진78-연돌-개략공사비 12" xfId="6779"/>
    <cellStyle name="Ae_당진78-연돌-개략공사비 2" xfId="7306"/>
    <cellStyle name="Åë_당진78-연돌-개략공사비 2" xfId="7307"/>
    <cellStyle name="Ae_당진78-연돌-개략공사비 3" xfId="7838"/>
    <cellStyle name="Åë_당진78-연돌-개략공사비 3" xfId="7839"/>
    <cellStyle name="Ae_당진78-연돌-개략공사비 4" xfId="6675"/>
    <cellStyle name="Åë_당진78-연돌-개략공사비 4" xfId="6676"/>
    <cellStyle name="Ae_당진78-연돌-개략공사비 5" xfId="7860"/>
    <cellStyle name="Åë_당진78-연돌-개략공사비 5" xfId="7861"/>
    <cellStyle name="Ae_당진78-연돌-개략공사비 6" xfId="6697"/>
    <cellStyle name="Åë_당진78-연돌-개략공사비 6" xfId="6698"/>
    <cellStyle name="Ae_당진78-연돌-개략공사비 7" xfId="7884"/>
    <cellStyle name="Åë_당진78-연돌-개략공사비 7" xfId="7886"/>
    <cellStyle name="Ae_당진78-연돌-개략공사비 8" xfId="6721"/>
    <cellStyle name="Åë_당진78-연돌-개략공사비 8" xfId="6722"/>
    <cellStyle name="Ae_당진78-연돌-개략공사비 9" xfId="7912"/>
    <cellStyle name="Åë_당진78-연돌-개략공사비 9" xfId="7914"/>
    <cellStyle name="Ae_본관기초굴착 예상도급" xfId="5358"/>
    <cellStyle name="Åë_본관기초굴착 예상도급" xfId="5359"/>
    <cellStyle name="Ae_본관기초굴착 예상도급 10" xfId="6753"/>
    <cellStyle name="Åë_본관기초굴착 예상도급 10" xfId="6754"/>
    <cellStyle name="Ae_본관기초굴착 예상도급 11" xfId="7944"/>
    <cellStyle name="Åë_본관기초굴착 예상도급 11" xfId="7945"/>
    <cellStyle name="Ae_본관기초굴착 예상도급 12" xfId="6781"/>
    <cellStyle name="Åë_본관기초굴착 예상도급 12" xfId="6782"/>
    <cellStyle name="Ae_본관기초굴착 예상도급 2" xfId="7308"/>
    <cellStyle name="Åë_본관기초굴착 예상도급 2" xfId="7309"/>
    <cellStyle name="Ae_본관기초굴착 예상도급 3" xfId="7840"/>
    <cellStyle name="Åë_본관기초굴착 예상도급 3" xfId="7841"/>
    <cellStyle name="Ae_본관기초굴착 예상도급 4" xfId="6677"/>
    <cellStyle name="Åë_본관기초굴착 예상도급 4" xfId="6678"/>
    <cellStyle name="Ae_본관기초굴착 예상도급 5" xfId="7862"/>
    <cellStyle name="Åë_본관기초굴착 예상도급 5" xfId="7863"/>
    <cellStyle name="Ae_본관기초굴착 예상도급 6" xfId="6699"/>
    <cellStyle name="Åë_본관기초굴착 예상도급 6" xfId="6700"/>
    <cellStyle name="Ae_본관기초굴착 예상도급 7" xfId="7888"/>
    <cellStyle name="Åë_본관기초굴착 예상도급 7" xfId="7889"/>
    <cellStyle name="Ae_본관기초굴착 예상도급 8" xfId="6724"/>
    <cellStyle name="Åë_본관기초굴착 예상도급 8" xfId="6726"/>
    <cellStyle name="Ae_본관기초굴착 예상도급 9" xfId="7916"/>
    <cellStyle name="Åë_본관기초굴착 예상도급 9" xfId="7917"/>
    <cellStyle name="Ae_본관기초굴착 예상도급_당진78-연돌-개략공사비" xfId="5360"/>
    <cellStyle name="Åë_본관기초굴착 예상도급_당진78-연돌-개략공사비" xfId="5361"/>
    <cellStyle name="Ae_본관기초굴착 예상도급_당진78-연돌-개략공사비 10" xfId="6755"/>
    <cellStyle name="Åë_본관기초굴착 예상도급_당진78-연돌-개략공사비 10" xfId="6756"/>
    <cellStyle name="Ae_본관기초굴착 예상도급_당진78-연돌-개략공사비 11" xfId="7952"/>
    <cellStyle name="Åë_본관기초굴착 예상도급_당진78-연돌-개략공사비 11" xfId="7953"/>
    <cellStyle name="Ae_본관기초굴착 예상도급_당진78-연돌-개략공사비 12" xfId="6783"/>
    <cellStyle name="Åë_본관기초굴착 예상도급_당진78-연돌-개략공사비 12" xfId="6790"/>
    <cellStyle name="Ae_본관기초굴착 예상도급_당진78-연돌-개략공사비 2" xfId="7310"/>
    <cellStyle name="Åë_본관기초굴착 예상도급_당진78-연돌-개략공사비 2" xfId="7311"/>
    <cellStyle name="Ae_본관기초굴착 예상도급_당진78-연돌-개략공사비 3" xfId="7842"/>
    <cellStyle name="Åë_본관기초굴착 예상도급_당진78-연돌-개략공사비 3" xfId="7843"/>
    <cellStyle name="Ae_본관기초굴착 예상도급_당진78-연돌-개략공사비 4" xfId="6679"/>
    <cellStyle name="Åë_본관기초굴착 예상도급_당진78-연돌-개략공사비 4" xfId="6680"/>
    <cellStyle name="Ae_본관기초굴착 예상도급_당진78-연돌-개략공사비 5" xfId="7864"/>
    <cellStyle name="Åë_본관기초굴착 예상도급_당진78-연돌-개략공사비 5" xfId="7865"/>
    <cellStyle name="Ae_본관기초굴착 예상도급_당진78-연돌-개략공사비 6" xfId="6701"/>
    <cellStyle name="Åë_본관기초굴착 예상도급_당진78-연돌-개략공사비 6" xfId="6702"/>
    <cellStyle name="Ae_본관기초굴착 예상도급_당진78-연돌-개략공사비 7" xfId="7890"/>
    <cellStyle name="Åë_본관기초굴착 예상도급_당진78-연돌-개략공사비 7" xfId="7891"/>
    <cellStyle name="Ae_본관기초굴착 예상도급_당진78-연돌-개략공사비 8" xfId="6727"/>
    <cellStyle name="Åë_본관기초굴착 예상도급_당진78-연돌-개략공사비 8" xfId="6728"/>
    <cellStyle name="Ae_본관기초굴착 예상도급_당진78-연돌-개략공사비 9" xfId="7918"/>
    <cellStyle name="Åë_본관기초굴착 예상도급_당진78-연돌-개략공사비 9" xfId="7919"/>
    <cellStyle name="Ae_정보통신협회회관(장비)견적요청" xfId="5362"/>
    <cellStyle name="Aee" xfId="5363"/>
    <cellStyle name="Aee " xfId="5364"/>
    <cellStyle name="Aee  2" xfId="7313"/>
    <cellStyle name="Åëè­ [" xfId="5365"/>
    <cellStyle name="Åëè­ [ 2" xfId="7314"/>
    <cellStyle name="AeE­ [0]_  A¾  CO  " xfId="5366"/>
    <cellStyle name="ÅëÈ­ [0]_¸ðÇü¸·" xfId="5367"/>
    <cellStyle name="AeE­ [0]_¿ø°¡°e≫e" xfId="5368"/>
    <cellStyle name="ÅëÈ­ [0]_»óºÎ¼ö·®Áý°è " xfId="5369"/>
    <cellStyle name="AeE­ [0]_¼oAI¼º " xfId="5370"/>
    <cellStyle name="ÅëÈ­ [0]_Á¤»ê¼­°©Áö" xfId="5371"/>
    <cellStyle name="AeE­ [0]_A¾CO½A¼³ " xfId="5372"/>
    <cellStyle name="ÅëÈ­ [0]_º»¼± ±æ¾î±úºÎ ¼ö·® Áý°èÇ¥ " xfId="5373"/>
    <cellStyle name="AeE­ [0]_º≫¼± ±æ¾i±uºI ¼o·R Ay°eC￥ " xfId="5374"/>
    <cellStyle name="ÅëÈ­ [0]_RESULTS" xfId="5375"/>
    <cellStyle name="Aee­ _20030218144011020-E1C865BF" xfId="5376"/>
    <cellStyle name="Aee _공임산출표" xfId="5377"/>
    <cellStyle name="Aee­ _실행내역" xfId="5378"/>
    <cellStyle name="Aee 10" xfId="6757"/>
    <cellStyle name="Aee 11" xfId="7954"/>
    <cellStyle name="Aee 12" xfId="6791"/>
    <cellStyle name="Aee 2" xfId="7312"/>
    <cellStyle name="Aee 3" xfId="7844"/>
    <cellStyle name="Aee 4" xfId="6682"/>
    <cellStyle name="Aee 5" xfId="7866"/>
    <cellStyle name="Aee 6" xfId="6703"/>
    <cellStyle name="Aee 7" xfId="7892"/>
    <cellStyle name="Aee 8" xfId="6729"/>
    <cellStyle name="Aee 9" xfId="7920"/>
    <cellStyle name="AeE­_  A¾  CO  " xfId="5379"/>
    <cellStyle name="ÅëÈ­_¸ðÇü¸·" xfId="5380"/>
    <cellStyle name="AeE­_¿ø°¡°e≫e" xfId="5381"/>
    <cellStyle name="ÅëÈ­_»óºÎ¼ö·®Áý°è " xfId="5382"/>
    <cellStyle name="AeE­_¼oAI¼º " xfId="5383"/>
    <cellStyle name="Aee_20030218144011020-E1C865BF" xfId="5384"/>
    <cellStyle name="ÅëÈ­_Á¤»ê¼­°©Áö" xfId="5385"/>
    <cellStyle name="AeE­_A¾CO½A¼³ " xfId="5386"/>
    <cellStyle name="Aee_CC-02 본관기초굴착 예상" xfId="5387"/>
    <cellStyle name="AeE­_INQUIRY ¿μ¾÷AßAø " xfId="5388"/>
    <cellStyle name="ÅëÈ­_º»¼± ±æ¾î±úºÎ ¼ö·® Áý°èÇ¥ " xfId="5389"/>
    <cellStyle name="AeE­_º≫¼± ±æ¾i±uºI ¼o·R Ay°eC￥ " xfId="5390"/>
    <cellStyle name="ÅëÈ­_RESULTS" xfId="5391"/>
    <cellStyle name="Aee¡" xfId="5392"/>
    <cellStyle name="Aee¡ " xfId="5393"/>
    <cellStyle name="Aee¡  2" xfId="7316"/>
    <cellStyle name="Aee¡ 10" xfId="6792"/>
    <cellStyle name="Aee¡ 11" xfId="7970"/>
    <cellStyle name="Aee¡ 12" xfId="6806"/>
    <cellStyle name="Aee¡ 2" xfId="7315"/>
    <cellStyle name="Aee¡ 3" xfId="7867"/>
    <cellStyle name="Aee¡ 4" xfId="6705"/>
    <cellStyle name="Aee¡ 5" xfId="7893"/>
    <cellStyle name="Aee¡ 6" xfId="6730"/>
    <cellStyle name="Aee¡ 7" xfId="7921"/>
    <cellStyle name="Aee¡ 8" xfId="6758"/>
    <cellStyle name="Aee¡ 9" xfId="7955"/>
    <cellStyle name="Aee¡© " xfId="5394"/>
    <cellStyle name="Aee¡©  2" xfId="7317"/>
    <cellStyle name="AeE¡ⓒ [0]_AO¨uRCN¡¾U " xfId="5395"/>
    <cellStyle name="AeE¡ⓒ_AO¨uRCN¡¾U " xfId="5396"/>
    <cellStyle name="Aee¡e" xfId="5397"/>
    <cellStyle name="Aee¡e 2" xfId="7318"/>
    <cellStyle name="Aee¡ër" xfId="5398"/>
    <cellStyle name="Aee¡ër 2" xfId="7319"/>
    <cellStyle name="Aee¡er¡§i " xfId="5399"/>
    <cellStyle name="Aee¡er¡§i  2" xfId="7320"/>
    <cellStyle name="Aee¡erer " xfId="5400"/>
    <cellStyle name="Aee¡erer  2" xfId="7321"/>
    <cellStyle name="Aee¡erer¡er " xfId="5401"/>
    <cellStyle name="Aee¡erer¡er  2" xfId="7322"/>
    <cellStyle name="Aee¡ererer " xfId="5402"/>
    <cellStyle name="Aee¡ererer  2" xfId="7323"/>
    <cellStyle name="Aee￠" xfId="5403"/>
    <cellStyle name="Aee￠ 2" xfId="7324"/>
    <cellStyle name="Aee¢®¨" xfId="5404"/>
    <cellStyle name="Aee¢®¨ 2" xfId="7325"/>
    <cellStyle name="Aee¢®e" xfId="5405"/>
    <cellStyle name="Aee¢®e 2" xfId="7326"/>
    <cellStyle name="Aee￠r" xfId="5406"/>
    <cellStyle name="Aee￠r " xfId="5407"/>
    <cellStyle name="Aee￠r  2" xfId="7328"/>
    <cellStyle name="Aee￠r 10" xfId="6793"/>
    <cellStyle name="Aee￠r 11" xfId="7971"/>
    <cellStyle name="Aee￠r 12" xfId="6808"/>
    <cellStyle name="Aee￠r 2" xfId="7327"/>
    <cellStyle name="Aee￠r 3" xfId="7876"/>
    <cellStyle name="Aee￠r 4" xfId="6714"/>
    <cellStyle name="Aee￠r 5" xfId="7902"/>
    <cellStyle name="Aee￠r 6" xfId="6739"/>
    <cellStyle name="Aee￠r 7" xfId="7930"/>
    <cellStyle name="Aee￠r 8" xfId="6767"/>
    <cellStyle name="Aee￠r 9" xfId="7956"/>
    <cellStyle name="Aee￠rer " xfId="5408"/>
    <cellStyle name="Aee￠rer  2" xfId="7329"/>
    <cellStyle name="Aee￠rer￠r¡ " xfId="5409"/>
    <cellStyle name="Aee￠rer￠r¡  2" xfId="7330"/>
    <cellStyle name="Aee￠rerer " xfId="5410"/>
    <cellStyle name="Aee￠rerer  2" xfId="7331"/>
    <cellStyle name="Aee￠rererer " xfId="5411"/>
    <cellStyle name="Aee￠rererer  2" xfId="7332"/>
    <cellStyle name="ALIGNMENT" xfId="5414"/>
    <cellStyle name="ALIGNMENT 2" xfId="6430"/>
    <cellStyle name="AoA¤μCAo ¾EA½" xfId="5415"/>
    <cellStyle name="AoA¤μCAo ¾EA½ 2" xfId="7333"/>
    <cellStyle name="args.style" xfId="5416"/>
    <cellStyle name="args.style 2" xfId="7334"/>
    <cellStyle name="Äþ" xfId="5417"/>
    <cellStyle name="Aþ " xfId="5418"/>
    <cellStyle name="Aþ  2" xfId="7336"/>
    <cellStyle name="Äþ 10" xfId="6797"/>
    <cellStyle name="Äþ 11" xfId="7975"/>
    <cellStyle name="Äþ 12" xfId="6812"/>
    <cellStyle name="Äþ 2" xfId="7335"/>
    <cellStyle name="Äþ 3" xfId="7885"/>
    <cellStyle name="Äþ 4" xfId="6723"/>
    <cellStyle name="Äþ 5" xfId="7913"/>
    <cellStyle name="Äþ 6" xfId="6750"/>
    <cellStyle name="Äþ 7" xfId="7941"/>
    <cellStyle name="Äþ 8" xfId="6778"/>
    <cellStyle name="Äþ 9" xfId="7960"/>
    <cellStyle name="Aþ¸" xfId="5419"/>
    <cellStyle name="Aþ¸ " xfId="5420"/>
    <cellStyle name="Aþ¸  2" xfId="7338"/>
    <cellStyle name="Aþ¸ 10" xfId="6798"/>
    <cellStyle name="Aþ¸ 11" xfId="7976"/>
    <cellStyle name="Aþ¸ 12" xfId="6813"/>
    <cellStyle name="Aþ¸ 2" xfId="7337"/>
    <cellStyle name="Aþ¸ 3" xfId="7887"/>
    <cellStyle name="Aþ¸ 4" xfId="6725"/>
    <cellStyle name="Aþ¸ 5" xfId="7915"/>
    <cellStyle name="Aþ¸ 6" xfId="6752"/>
    <cellStyle name="Aþ¸ 7" xfId="7943"/>
    <cellStyle name="Aþ¸ 8" xfId="6780"/>
    <cellStyle name="Aþ¸ 9" xfId="7961"/>
    <cellStyle name="Äþ¸¶ [" xfId="5421"/>
    <cellStyle name="Äþ¸¶ [ 2" xfId="7339"/>
    <cellStyle name="AÞ¸¶ [0]_  A¾  CO  " xfId="5422"/>
    <cellStyle name="ÄÞ¸¶ [0]_¸ðÇü¸·" xfId="5423"/>
    <cellStyle name="AÞ¸¶ [0]_¿ø°¡°e≫e" xfId="5424"/>
    <cellStyle name="ÄÞ¸¶ [0]_»óºÎ¼ö·®Áý°è " xfId="5425"/>
    <cellStyle name="AÞ¸¶ [0]_¼oAI¼º " xfId="5426"/>
    <cellStyle name="ÄÞ¸¶ [0]_Á¤»ê¼­°©Áö" xfId="5427"/>
    <cellStyle name="AÞ¸¶ [0]_A¾CO½A¼³ " xfId="5428"/>
    <cellStyle name="ÄÞ¸¶ [0]_º»¼± ±æ¾î±úºÎ ¼ö·® Áý°èÇ¥ " xfId="5429"/>
    <cellStyle name="AÞ¸¶ [0]_º≫¼± ±æ¾i±uºI ¼o·R Ay°eC￥ " xfId="5430"/>
    <cellStyle name="ÄÞ¸¶ [0]_Sheet1" xfId="5431"/>
    <cellStyle name="AÞ¸¶_  A¾  CO  " xfId="5432"/>
    <cellStyle name="ÄÞ¸¶_¸ðÇü¸·" xfId="5433"/>
    <cellStyle name="AÞ¸¶_¿ø°¡°e≫e" xfId="5434"/>
    <cellStyle name="ÄÞ¸¶_»óºÎ¼ö·®Áý°è " xfId="5435"/>
    <cellStyle name="AÞ¸¶_¼oAI¼º " xfId="5436"/>
    <cellStyle name="ÄÞ¸¶_Á¤»ê¼­°©Áö" xfId="5437"/>
    <cellStyle name="AÞ¸¶_A¾CO½A¼³ " xfId="5438"/>
    <cellStyle name="ÄÞ¸¶_º»¼± ±æ¾î±úºÎ ¼ö·® Áý°èÇ¥ " xfId="5439"/>
    <cellStyle name="AÞ¸¶_º≫¼± ±æ¾i±uºI ¼o·R Ay°eC￥ " xfId="5440"/>
    <cellStyle name="ÄÞ¸¶_Sheet1" xfId="5441"/>
    <cellStyle name="_x0001_b" xfId="5442"/>
    <cellStyle name="_x0001_b 2" xfId="7340"/>
    <cellStyle name="blank" xfId="5444"/>
    <cellStyle name="blank - Style1" xfId="5445"/>
    <cellStyle name="blank - Style1 2" xfId="7342"/>
    <cellStyle name="blank 10" xfId="6810"/>
    <cellStyle name="blank 11" xfId="7986"/>
    <cellStyle name="blank 12" xfId="6823"/>
    <cellStyle name="blank 2" xfId="7341"/>
    <cellStyle name="blank 3" xfId="7905"/>
    <cellStyle name="blank 4" xfId="6743"/>
    <cellStyle name="blank 5" xfId="7933"/>
    <cellStyle name="blank 6" xfId="6770"/>
    <cellStyle name="blank 7" xfId="7958"/>
    <cellStyle name="blank 8" xfId="6795"/>
    <cellStyle name="blank 9" xfId="7973"/>
    <cellStyle name="Body" xfId="5446"/>
    <cellStyle name="Body 2" xfId="7343"/>
    <cellStyle name="b椬ៜ_x000c_Comma_ODCOS " xfId="5443"/>
    <cellStyle name="C" xfId="5447"/>
    <cellStyle name="C " xfId="5448"/>
    <cellStyle name="C  2" xfId="7345"/>
    <cellStyle name="C 10" xfId="6811"/>
    <cellStyle name="C 11" xfId="7987"/>
    <cellStyle name="C 12" xfId="6824"/>
    <cellStyle name="C 2" xfId="7344"/>
    <cellStyle name="C 3" xfId="7908"/>
    <cellStyle name="C 4" xfId="6746"/>
    <cellStyle name="C 5" xfId="7936"/>
    <cellStyle name="C 6" xfId="6773"/>
    <cellStyle name="C 7" xfId="7959"/>
    <cellStyle name="C 8" xfId="6796"/>
    <cellStyle name="C 9" xfId="7974"/>
    <cellStyle name="C_20030218144011020-E1C865BF" xfId="5449"/>
    <cellStyle name="C_20030218144011020-E1C865BF 2" xfId="7346"/>
    <cellStyle name="C_20030218144011020-E1C865BF_CC-02 본관기초굴착 예상" xfId="5453"/>
    <cellStyle name="C_20030218144011020-E1C865BF_CC-02 본관기초굴착 예상 2" xfId="7347"/>
    <cellStyle name="C_20030218144011020-E1C865BF_CC-02 본관기초굴착 예상_당진78-연돌-개략공사비" xfId="5454"/>
    <cellStyle name="C_20030218144011020-E1C865BF_CC-02 본관기초굴착 예상_당진78-연돌-개략공사비 2" xfId="7348"/>
    <cellStyle name="C_20030218144011020-E1C865BF_당진78-연돌-개략공사비" xfId="5450"/>
    <cellStyle name="C_20030218144011020-E1C865BF_당진78-연돌-개략공사비 2" xfId="7349"/>
    <cellStyle name="C_20030218144011020-E1C865BF_본관기초굴착 예상도급" xfId="5451"/>
    <cellStyle name="C_20030218144011020-E1C865BF_본관기초굴착 예상도급 2" xfId="7350"/>
    <cellStyle name="C_20030218144011020-E1C865BF_본관기초굴착 예상도급_당진78-연돌-개략공사비" xfId="5452"/>
    <cellStyle name="C_20030218144011020-E1C865BF_본관기초굴착 예상도급_당진78-연돌-개략공사비 2" xfId="7351"/>
    <cellStyle name="C_CC-02 본관기초굴착 예상" xfId="5470"/>
    <cellStyle name="C_CC-02 본관기초굴착 예상 2" xfId="7352"/>
    <cellStyle name="C_CC-02 본관기초굴착 예상_당진78-연돌-개략공사비" xfId="5471"/>
    <cellStyle name="C_CC-02 본관기초굴착 예상_당진78-연돌-개략공사비 2" xfId="7353"/>
    <cellStyle name="C_당진78-연돌-개략공사비" xfId="5455"/>
    <cellStyle name="C_당진78-연돌-개략공사비 2" xfId="7354"/>
    <cellStyle name="C_도로" xfId="5456"/>
    <cellStyle name="C_도로 2" xfId="7355"/>
    <cellStyle name="C_본관기초굴착 예상도급" xfId="5457"/>
    <cellStyle name="C_본관기초굴착 예상도급 2" xfId="7356"/>
    <cellStyle name="C_본관기초굴착 예상도급_당진78-연돌-개략공사비" xfId="5458"/>
    <cellStyle name="C_본관기초굴착 예상도급_당진78-연돌-개략공사비 2" xfId="7357"/>
    <cellStyle name="C_부대초안" xfId="5459"/>
    <cellStyle name="C_부대초안 2" xfId="7358"/>
    <cellStyle name="C_부대초안_견적의뢰" xfId="5460"/>
    <cellStyle name="C_부대초안_견적의뢰 2" xfId="7359"/>
    <cellStyle name="C_부대초안_김포투찰" xfId="5461"/>
    <cellStyle name="C_부대초안_김포투찰 2" xfId="7360"/>
    <cellStyle name="C_부대초안_김포투찰_견적의뢰" xfId="5462"/>
    <cellStyle name="C_부대초안_김포투찰_견적의뢰 2" xfId="7361"/>
    <cellStyle name="C_정보통신협회회관(장비)견적요청" xfId="5463"/>
    <cellStyle name="C_정보통신협회회관(장비)견적요청 2" xfId="7362"/>
    <cellStyle name="C_토목내역서" xfId="5464"/>
    <cellStyle name="C_토목내역서 2" xfId="7363"/>
    <cellStyle name="C_토목내역서_도로" xfId="5465"/>
    <cellStyle name="C_토목내역서_도로 2" xfId="7364"/>
    <cellStyle name="C_토목내역서_부대초안" xfId="5466"/>
    <cellStyle name="C_토목내역서_부대초안 2" xfId="7365"/>
    <cellStyle name="C_토목내역서_부대초안_견적의뢰" xfId="5467"/>
    <cellStyle name="C_토목내역서_부대초안_견적의뢰 2" xfId="7366"/>
    <cellStyle name="C_토목내역서_부대초안_김포투찰" xfId="5468"/>
    <cellStyle name="C_토목내역서_부대초안_김포투찰 2" xfId="7367"/>
    <cellStyle name="C_토목내역서_부대초안_김포투찰_견적의뢰" xfId="5469"/>
    <cellStyle name="C_토목내역서_부대초안_김포투찰_견적의뢰 2" xfId="7368"/>
    <cellStyle name="C¡" xfId="5472"/>
    <cellStyle name="C¡ 2" xfId="7369"/>
    <cellStyle name="C¡erereria " xfId="5473"/>
    <cellStyle name="C¡erereria  2" xfId="7370"/>
    <cellStyle name="C¡ereria " xfId="5474"/>
    <cellStyle name="C¡ereria  2" xfId="7371"/>
    <cellStyle name="C¡ereria¡er " xfId="5475"/>
    <cellStyle name="C¡ereria¡er  2" xfId="7372"/>
    <cellStyle name="C¡eria " xfId="5476"/>
    <cellStyle name="C¡eria  2" xfId="7373"/>
    <cellStyle name="C¡eria¡ " xfId="5477"/>
    <cellStyle name="C¡eria¡  2" xfId="7374"/>
    <cellStyle name="C¡IA¨ª_¡ic¨u¡A¨￢I¨￢¡Æ AN¡Æe " xfId="5478"/>
    <cellStyle name="C¢" xfId="5479"/>
    <cellStyle name="C¢ 2" xfId="7375"/>
    <cellStyle name="C￠rereria " xfId="5480"/>
    <cellStyle name="C￠rereria  2" xfId="7376"/>
    <cellStyle name="C￠reria " xfId="5481"/>
    <cellStyle name="C￠reria  2" xfId="7377"/>
    <cellStyle name="C￠reria￠r¡ " xfId="5482"/>
    <cellStyle name="C￠reria￠r¡  2" xfId="7378"/>
    <cellStyle name="C￠ria " xfId="5483"/>
    <cellStyle name="C￠ria  2" xfId="7379"/>
    <cellStyle name="Ç¥" xfId="5484"/>
    <cellStyle name="Ç¥ 2" xfId="7380"/>
    <cellStyle name="Ç¥áø_" xfId="5485"/>
    <cellStyle name="C￥AØ_  A¾  CO  " xfId="5486"/>
    <cellStyle name="Ç¥áø_ 10" xfId="6826"/>
    <cellStyle name="C￥AØ_¿ø°¡°e≫e" xfId="5487"/>
    <cellStyle name="Ç¥ÁØ_±â¾È¿ëÁö" xfId="5488"/>
    <cellStyle name="C￥AØ_≫c¾÷ºIº° AN°e " xfId="5489"/>
    <cellStyle name="Ç¥ÁØ_°­´ç (2)_광명견적대비1010" xfId="5490"/>
    <cellStyle name="C￥AØ_°­´c (2)_광명관급" xfId="5491"/>
    <cellStyle name="Ç¥ÁØ_°­´ç (2)_광명관급" xfId="5492"/>
    <cellStyle name="C￥AØ_°­´c (2)_광명관급 10" xfId="6827"/>
    <cellStyle name="Ç¥ÁØ_°­´ç (2)_광명관급 10" xfId="6828"/>
    <cellStyle name="C￥AØ_°­´c (2)_광명관급 11" xfId="8001"/>
    <cellStyle name="Ç¥ÁØ_°­´ç (2)_광명관급 11" xfId="8002"/>
    <cellStyle name="C￥AØ_°­´c (2)_광명관급 12" xfId="6839"/>
    <cellStyle name="Ç¥ÁØ_°­´ç (2)_광명관급 12" xfId="6840"/>
    <cellStyle name="C￥AØ_°­´c (2)_광명관급 2" xfId="7381"/>
    <cellStyle name="Ç¥ÁØ_°­´ç (2)_광명관급 2" xfId="7382"/>
    <cellStyle name="C￥AØ_°­´c (2)_광명관급 3" xfId="7946"/>
    <cellStyle name="Ç¥ÁØ_°­´ç (2)_광명관급 3" xfId="7947"/>
    <cellStyle name="C￥AØ_°­´c (2)_광명관급 4" xfId="6784"/>
    <cellStyle name="Ç¥ÁØ_°­´ç (2)_광명관급 4" xfId="6785"/>
    <cellStyle name="C￥AØ_°­´c (2)_광명관급 5" xfId="7962"/>
    <cellStyle name="Ç¥ÁØ_°­´ç (2)_광명관급 5" xfId="7963"/>
    <cellStyle name="C￥AØ_°­´c (2)_광명관급 6" xfId="6799"/>
    <cellStyle name="Ç¥ÁØ_°­´ç (2)_광명관급 6" xfId="6800"/>
    <cellStyle name="C￥AØ_°­´c (2)_광명관급 7" xfId="7977"/>
    <cellStyle name="Ç¥ÁØ_°­´ç (2)_광명관급 7" xfId="7978"/>
    <cellStyle name="C￥AØ_°­´c (2)_광명관급 8" xfId="6814"/>
    <cellStyle name="Ç¥ÁØ_°­´ç (2)_광명관급 8" xfId="6815"/>
    <cellStyle name="C￥AØ_°­´c (2)_광명관급 9" xfId="7989"/>
    <cellStyle name="Ç¥ÁØ_°­´ç (2)_광명관급 9" xfId="7990"/>
    <cellStyle name="C￥AØ_°­´c (2)_금광" xfId="5493"/>
    <cellStyle name="Ç¥ÁØ_°­´ç (2)_금광" xfId="5494"/>
    <cellStyle name="C￥AØ_°­´c (2)_금광 10" xfId="6830"/>
    <cellStyle name="Ç¥ÁØ_°­´ç (2)_금광 10" xfId="6831"/>
    <cellStyle name="C￥AØ_°­´c (2)_금광 11" xfId="8004"/>
    <cellStyle name="Ç¥ÁØ_°­´ç (2)_금광 11" xfId="8005"/>
    <cellStyle name="C￥AØ_°­´c (2)_금광 12" xfId="6842"/>
    <cellStyle name="Ç¥ÁØ_°­´ç (2)_금광 12" xfId="6843"/>
    <cellStyle name="C￥AØ_°­´c (2)_금광 2" xfId="7383"/>
    <cellStyle name="Ç¥ÁØ_°­´ç (2)_금광 2" xfId="7384"/>
    <cellStyle name="C￥AØ_°­´c (2)_금광 3" xfId="7948"/>
    <cellStyle name="Ç¥ÁØ_°­´ç (2)_금광 3" xfId="7949"/>
    <cellStyle name="C￥AØ_°­´c (2)_금광 4" xfId="6786"/>
    <cellStyle name="Ç¥ÁØ_°­´ç (2)_금광 4" xfId="6787"/>
    <cellStyle name="C￥AØ_°­´c (2)_금광 5" xfId="7965"/>
    <cellStyle name="Ç¥ÁØ_°­´ç (2)_금광 5" xfId="7966"/>
    <cellStyle name="C￥AØ_°­´c (2)_금광 6" xfId="6801"/>
    <cellStyle name="Ç¥ÁØ_°­´ç (2)_금광 6" xfId="6803"/>
    <cellStyle name="C￥AØ_°­´c (2)_금광 7" xfId="7980"/>
    <cellStyle name="Ç¥ÁØ_°­´ç (2)_금광 7" xfId="7981"/>
    <cellStyle name="C￥AØ_°­´c (2)_금광 8" xfId="6817"/>
    <cellStyle name="Ç¥ÁØ_°­´ç (2)_금광 8" xfId="6818"/>
    <cellStyle name="C￥AØ_°­´c (2)_금광 9" xfId="7992"/>
    <cellStyle name="Ç¥ÁØ_°­´ç (2)_금광 9" xfId="7993"/>
    <cellStyle name="C￥AØ_°­´c (2)_삼사" xfId="5495"/>
    <cellStyle name="Ç¥ÁØ_°­´ç (2)_삼사" xfId="5496"/>
    <cellStyle name="C￥AØ_°­´c (2)_삼사 10" xfId="6832"/>
    <cellStyle name="Ç¥ÁØ_°­´ç (2)_삼사 10" xfId="6833"/>
    <cellStyle name="C￥AØ_°­´c (2)_삼사 11" xfId="8006"/>
    <cellStyle name="Ç¥ÁØ_°­´ç (2)_삼사 11" xfId="8007"/>
    <cellStyle name="C￥AØ_°­´c (2)_삼사 12" xfId="6844"/>
    <cellStyle name="Ç¥ÁØ_°­´ç (2)_삼사 12" xfId="6845"/>
    <cellStyle name="C￥AØ_°­´c (2)_삼사 2" xfId="7385"/>
    <cellStyle name="Ç¥ÁØ_°­´ç (2)_삼사 2" xfId="7386"/>
    <cellStyle name="C￥AØ_°­´c (2)_삼사 3" xfId="7950"/>
    <cellStyle name="Ç¥ÁØ_°­´ç (2)_삼사 3" xfId="7951"/>
    <cellStyle name="C￥AØ_°­´c (2)_삼사 4" xfId="6788"/>
    <cellStyle name="Ç¥ÁØ_°­´ç (2)_삼사 4" xfId="6789"/>
    <cellStyle name="C￥AØ_°­´c (2)_삼사 5" xfId="7967"/>
    <cellStyle name="Ç¥ÁØ_°­´ç (2)_삼사 5" xfId="7968"/>
    <cellStyle name="C￥AØ_°­´c (2)_삼사 6" xfId="6804"/>
    <cellStyle name="Ç¥ÁØ_°­´ç (2)_삼사 6" xfId="6805"/>
    <cellStyle name="C￥AØ_°­´c (2)_삼사 7" xfId="7982"/>
    <cellStyle name="Ç¥ÁØ_°­´ç (2)_삼사 7" xfId="7983"/>
    <cellStyle name="C￥AØ_°­´c (2)_삼사 8" xfId="6819"/>
    <cellStyle name="Ç¥ÁØ_°­´ç (2)_삼사 8" xfId="6820"/>
    <cellStyle name="C￥AØ_°­´c (2)_삼사 9" xfId="7994"/>
    <cellStyle name="Ç¥ÁØ_°­´ç (2)_삼사 9" xfId="7996"/>
    <cellStyle name="C￥AØ_¼oAI¼º " xfId="5497"/>
    <cellStyle name="Ç¥ÁØ_5-1±¤°í " xfId="5498"/>
    <cellStyle name="C￥AØ_5-1±¤°i _01.시운전 및 인입공사비산출(설비팀)" xfId="5499"/>
    <cellStyle name="Ç¥ÁØ_ÀÏÀ§´ë°¡ (2)" xfId="5500"/>
    <cellStyle name="C￥AØ_laroux" xfId="5501"/>
    <cellStyle name="Ç¥ÁØ_RESULTS" xfId="5502"/>
    <cellStyle name="Calc Currency (0)" xfId="5503"/>
    <cellStyle name="Calc Currency (0) 2" xfId="5504"/>
    <cellStyle name="Calc Currency (0) 2 2" xfId="7387"/>
    <cellStyle name="Calc Currency (0) 3" xfId="6431"/>
    <cellStyle name="Calc Currency (2)" xfId="5505"/>
    <cellStyle name="Calc Currency (2) 2" xfId="7388"/>
    <cellStyle name="Calc Percent (0)" xfId="5506"/>
    <cellStyle name="Calc Percent (0) 2" xfId="7389"/>
    <cellStyle name="Calc Percent (1)" xfId="5507"/>
    <cellStyle name="Calc Percent (1) 2" xfId="7390"/>
    <cellStyle name="Calc Percent (2)" xfId="5508"/>
    <cellStyle name="Calc Percent (2) 2" xfId="7391"/>
    <cellStyle name="Calc Units (0)" xfId="5509"/>
    <cellStyle name="Calc Units (0) 2" xfId="7392"/>
    <cellStyle name="Calc Units (1)" xfId="5510"/>
    <cellStyle name="Calc Units (1) 2" xfId="7393"/>
    <cellStyle name="Calc Units (2)" xfId="5511"/>
    <cellStyle name="Calc Units (2) 2" xfId="7394"/>
    <cellStyle name="category" xfId="5512"/>
    <cellStyle name="category 2" xfId="6432"/>
    <cellStyle name="CIAIÆU¸μAⓒ" xfId="5513"/>
    <cellStyle name="CIAIÆU¸μAⓒ 2" xfId="7395"/>
    <cellStyle name="Ⓒo" xfId="5514"/>
    <cellStyle name="Ⓒo 2" xfId="7396"/>
    <cellStyle name="Column Heading" xfId="5515"/>
    <cellStyle name="Column Heading 2" xfId="7397"/>
    <cellStyle name="Comma" xfId="5517"/>
    <cellStyle name="Comma  - Style2" xfId="5518"/>
    <cellStyle name="Comma  - Style2 2" xfId="7399"/>
    <cellStyle name="Comma  - Style3" xfId="5519"/>
    <cellStyle name="Comma  - Style3 2" xfId="7400"/>
    <cellStyle name="Comma  - Style4" xfId="5520"/>
    <cellStyle name="Comma  - Style4 2" xfId="7401"/>
    <cellStyle name="Comma  - Style5" xfId="5521"/>
    <cellStyle name="Comma  - Style5 2" xfId="7402"/>
    <cellStyle name="Comma  - Style6" xfId="5522"/>
    <cellStyle name="Comma  - Style6 2" xfId="7403"/>
    <cellStyle name="Comma  - Style7" xfId="5523"/>
    <cellStyle name="Comma  - Style7 2" xfId="7404"/>
    <cellStyle name="Comma  - Style8" xfId="5524"/>
    <cellStyle name="Comma  - Style8 2" xfId="7405"/>
    <cellStyle name="Comma [0]" xfId="5525"/>
    <cellStyle name="Comma [0] 2" xfId="5526"/>
    <cellStyle name="Comma [0] 3" xfId="6434"/>
    <cellStyle name="Comma [0] 4" xfId="7406"/>
    <cellStyle name="Comma [00]" xfId="5527"/>
    <cellStyle name="Comma [00] 2" xfId="7407"/>
    <cellStyle name="Comma 10" xfId="6794"/>
    <cellStyle name="Comma 11" xfId="7972"/>
    <cellStyle name="Comma 12" xfId="6809"/>
    <cellStyle name="Comma 13" xfId="7985"/>
    <cellStyle name="Comma 14" xfId="6822"/>
    <cellStyle name="Comma 15" xfId="7998"/>
    <cellStyle name="Comma 16" xfId="6836"/>
    <cellStyle name="Comma 17" xfId="8010"/>
    <cellStyle name="Comma 18" xfId="6848"/>
    <cellStyle name="Comma 2" xfId="5528"/>
    <cellStyle name="Comma 2 2" xfId="7408"/>
    <cellStyle name="Comma 3" xfId="5529"/>
    <cellStyle name="Comma 4" xfId="6433"/>
    <cellStyle name="Comma 5" xfId="6595"/>
    <cellStyle name="Comma 6" xfId="6618"/>
    <cellStyle name="Comma 7" xfId="6611"/>
    <cellStyle name="Comma 8" xfId="7398"/>
    <cellStyle name="Comma 9" xfId="7957"/>
    <cellStyle name="comma zerodec" xfId="5530"/>
    <cellStyle name="comma zerodec 2" xfId="5531"/>
    <cellStyle name="comma zerodec 3" xfId="6435"/>
    <cellStyle name="comma zerodec 4" xfId="7409"/>
    <cellStyle name="Comma_ SG&amp;A Bridge" xfId="5532"/>
    <cellStyle name="Comma0" xfId="5533"/>
    <cellStyle name="Comma0 2" xfId="5534"/>
    <cellStyle name="Comma0 3" xfId="6436"/>
    <cellStyle name="Comma0 4" xfId="7410"/>
    <cellStyle name="Comm뼬_E&amp;ONW2" xfId="5516"/>
    <cellStyle name="Copied" xfId="5535"/>
    <cellStyle name="Copied 2" xfId="7411"/>
    <cellStyle name="COST1" xfId="5536"/>
    <cellStyle name="COST1 2" xfId="7412"/>
    <cellStyle name="Curre~cy [0]_MATERAL2" xfId="5537"/>
    <cellStyle name="Curren" xfId="5538"/>
    <cellStyle name="Curren 2" xfId="6437"/>
    <cellStyle name="Curren?_x0012_퐀_x0017_?" xfId="5539"/>
    <cellStyle name="Curren?_x0012_퐀_x0017_? 2" xfId="6438"/>
    <cellStyle name="Currenby_Cash&amp;DSO Chart" xfId="5540"/>
    <cellStyle name="Currency" xfId="5541"/>
    <cellStyle name="Currency [0]" xfId="5542"/>
    <cellStyle name="Currency [0] 2" xfId="5543"/>
    <cellStyle name="Currency [0] 3" xfId="6440"/>
    <cellStyle name="Currency [0] 4" xfId="7414"/>
    <cellStyle name="Currency [0]͢laroux_1" xfId="5544"/>
    <cellStyle name="Currency [00]" xfId="5545"/>
    <cellStyle name="Currency [00] 2" xfId="7415"/>
    <cellStyle name="Currency [ﺜ]_P&amp;L_laroux" xfId="5546"/>
    <cellStyle name="Currency 10" xfId="6802"/>
    <cellStyle name="Currency 11" xfId="7979"/>
    <cellStyle name="Currency 12" xfId="6816"/>
    <cellStyle name="Currency 13" xfId="7991"/>
    <cellStyle name="Currency 14" xfId="6829"/>
    <cellStyle name="Currency 15" xfId="8003"/>
    <cellStyle name="Currency 16" xfId="6841"/>
    <cellStyle name="Currency 17" xfId="8014"/>
    <cellStyle name="Currency 18" xfId="6852"/>
    <cellStyle name="Currency 2" xfId="5547"/>
    <cellStyle name="Currency 2 2" xfId="7416"/>
    <cellStyle name="Currency 3" xfId="5548"/>
    <cellStyle name="Currency 4" xfId="6439"/>
    <cellStyle name="Currency 5" xfId="6596"/>
    <cellStyle name="Currency 6" xfId="6619"/>
    <cellStyle name="Currency 7" xfId="6610"/>
    <cellStyle name="Currency 8" xfId="7413"/>
    <cellStyle name="Currency 9" xfId="7964"/>
    <cellStyle name="currency-$" xfId="5549"/>
    <cellStyle name="currency-$ 2" xfId="7417"/>
    <cellStyle name="Currency_ SG&amp;A Bridge " xfId="5550"/>
    <cellStyle name="Currency0" xfId="5551"/>
    <cellStyle name="Currency0 2" xfId="5552"/>
    <cellStyle name="Currency0 3" xfId="6441"/>
    <cellStyle name="Currency0 4" xfId="7418"/>
    <cellStyle name="Currency1" xfId="5553"/>
    <cellStyle name="Currency1 2" xfId="5554"/>
    <cellStyle name="Currency1 3" xfId="6442"/>
    <cellStyle name="Date" xfId="5555"/>
    <cellStyle name="DATE 10" xfId="6807"/>
    <cellStyle name="Date 2" xfId="5556"/>
    <cellStyle name="Date 2 2" xfId="7420"/>
    <cellStyle name="DATE 3" xfId="5557"/>
    <cellStyle name="Date 4" xfId="6443"/>
    <cellStyle name="Date 5" xfId="6597"/>
    <cellStyle name="Date 6" xfId="6620"/>
    <cellStyle name="Date 7" xfId="6609"/>
    <cellStyle name="DATE 8" xfId="7419"/>
    <cellStyle name="DATE 9" xfId="7969"/>
    <cellStyle name="Date Short" xfId="5558"/>
    <cellStyle name="Date Short 2" xfId="7421"/>
    <cellStyle name="Date_1027-여의도 코업 종합전시장 개보수공사" xfId="5559"/>
    <cellStyle name="DD" xfId="5560"/>
    <cellStyle name="DD 2" xfId="7422"/>
    <cellStyle name="de" xfId="5561"/>
    <cellStyle name="de 2" xfId="6444"/>
    <cellStyle name="DELTA" xfId="5562"/>
    <cellStyle name="DELTA 2" xfId="7423"/>
    <cellStyle name="Dezimal [0]_Ausdruck RUND (D)" xfId="5563"/>
    <cellStyle name="Dezimal_Ausdruck RUND (D)" xfId="5564"/>
    <cellStyle name="Dollar (zero dec)" xfId="5565"/>
    <cellStyle name="Dollar (zero dec) 2" xfId="5566"/>
    <cellStyle name="Dollar (zero dec) 3" xfId="6445"/>
    <cellStyle name="Dollar (zero dec) 4" xfId="7424"/>
    <cellStyle name="EA" xfId="5567"/>
    <cellStyle name="EA 2" xfId="6446"/>
    <cellStyle name="Enter Currency (0)" xfId="5568"/>
    <cellStyle name="Enter Currency (0) 2" xfId="7425"/>
    <cellStyle name="Enter Currency (2)" xfId="5569"/>
    <cellStyle name="Enter Currency (2) 2" xfId="7426"/>
    <cellStyle name="Enter Units (0)" xfId="5570"/>
    <cellStyle name="Enter Units (0) 2" xfId="7427"/>
    <cellStyle name="Enter Units (1)" xfId="5571"/>
    <cellStyle name="Enter Units (1) 2" xfId="7428"/>
    <cellStyle name="Enter Units (2)" xfId="5572"/>
    <cellStyle name="Enter Units (2) 2" xfId="7429"/>
    <cellStyle name="Entered" xfId="5573"/>
    <cellStyle name="Entered 2" xfId="7430"/>
    <cellStyle name="Euro" xfId="5574"/>
    <cellStyle name="Euro 2" xfId="7431"/>
    <cellStyle name="F2" xfId="5577"/>
    <cellStyle name="F2 2" xfId="5578"/>
    <cellStyle name="F2 3" xfId="6447"/>
    <cellStyle name="F2 4" xfId="7432"/>
    <cellStyle name="F3" xfId="5579"/>
    <cellStyle name="F3 2" xfId="5580"/>
    <cellStyle name="F3 3" xfId="6448"/>
    <cellStyle name="F3 4" xfId="7433"/>
    <cellStyle name="F4" xfId="5581"/>
    <cellStyle name="F4 2" xfId="5582"/>
    <cellStyle name="F4 3" xfId="6449"/>
    <cellStyle name="F4 4" xfId="7434"/>
    <cellStyle name="F5" xfId="5583"/>
    <cellStyle name="F5 2" xfId="5584"/>
    <cellStyle name="F5 3" xfId="6450"/>
    <cellStyle name="F5 4" xfId="7435"/>
    <cellStyle name="F6" xfId="5585"/>
    <cellStyle name="F6 2" xfId="5586"/>
    <cellStyle name="F6 3" xfId="6451"/>
    <cellStyle name="F6 4" xfId="7436"/>
    <cellStyle name="F7" xfId="5587"/>
    <cellStyle name="F7 2" xfId="5588"/>
    <cellStyle name="F7 3" xfId="6452"/>
    <cellStyle name="F7 4" xfId="7437"/>
    <cellStyle name="F8" xfId="5589"/>
    <cellStyle name="F8 2" xfId="5590"/>
    <cellStyle name="F8 3" xfId="6453"/>
    <cellStyle name="F8 4" xfId="7438"/>
    <cellStyle name="Fixed" xfId="5591"/>
    <cellStyle name="Fixed 2" xfId="5592"/>
    <cellStyle name="Fixed 2 2" xfId="7440"/>
    <cellStyle name="Fixed 3" xfId="5593"/>
    <cellStyle name="Fixed 4" xfId="6454"/>
    <cellStyle name="Fixed 5" xfId="7439"/>
    <cellStyle name="Followed Hyperlink" xfId="5594"/>
    <cellStyle name="Followed Hyperlink 2" xfId="5595"/>
    <cellStyle name="Followed Hyperlink 3" xfId="6455"/>
    <cellStyle name="Followed Hyperlink 4" xfId="7441"/>
    <cellStyle name="G" xfId="5596"/>
    <cellStyle name="G 2" xfId="6456"/>
    <cellStyle name="G10" xfId="5597"/>
    <cellStyle name="G10 2" xfId="7442"/>
    <cellStyle name="Grey" xfId="5598"/>
    <cellStyle name="Grey 2" xfId="5599"/>
    <cellStyle name="Grey 3" xfId="6457"/>
    <cellStyle name="Grey 4" xfId="7443"/>
    <cellStyle name="H1" xfId="5600"/>
    <cellStyle name="H1 2" xfId="6458"/>
    <cellStyle name="H2" xfId="5601"/>
    <cellStyle name="H2 2" xfId="6459"/>
    <cellStyle name="HEADER" xfId="5602"/>
    <cellStyle name="HEADER 2" xfId="6460"/>
    <cellStyle name="Header1" xfId="5603"/>
    <cellStyle name="Header1 2" xfId="6461"/>
    <cellStyle name="Header2" xfId="5604"/>
    <cellStyle name="Header2 2" xfId="6462"/>
    <cellStyle name="Heading 1" xfId="5605"/>
    <cellStyle name="Heading 1 2" xfId="5606"/>
    <cellStyle name="Heading 1 3" xfId="6463"/>
    <cellStyle name="Heading 1 4" xfId="7444"/>
    <cellStyle name="Heading 2" xfId="5607"/>
    <cellStyle name="Heading 2 2" xfId="5608"/>
    <cellStyle name="Heading 2 3" xfId="6464"/>
    <cellStyle name="Heading 2 4" xfId="7445"/>
    <cellStyle name="Heading 3" xfId="5609"/>
    <cellStyle name="Heading 3 2" xfId="7446"/>
    <cellStyle name="Heading1" xfId="5610"/>
    <cellStyle name="Heading1 2" xfId="5611"/>
    <cellStyle name="Heading1 2 2" xfId="7448"/>
    <cellStyle name="Heading1 3" xfId="5612"/>
    <cellStyle name="Heading1 4" xfId="6465"/>
    <cellStyle name="Heading1 5" xfId="7447"/>
    <cellStyle name="Heading2" xfId="5613"/>
    <cellStyle name="Heading2 2" xfId="5614"/>
    <cellStyle name="Heading2 2 2" xfId="7450"/>
    <cellStyle name="Heading2 3" xfId="5615"/>
    <cellStyle name="Heading2 4" xfId="6466"/>
    <cellStyle name="Heading2 5" xfId="7449"/>
    <cellStyle name="HEADINGS" xfId="5616"/>
    <cellStyle name="HEADINGS 2" xfId="7451"/>
    <cellStyle name="HEADINGSTOP" xfId="5617"/>
    <cellStyle name="HEADINGSTOP 2" xfId="7452"/>
    <cellStyle name="Helv8_PFD4.XLS" xfId="5618"/>
    <cellStyle name="HIGHLIGHT" xfId="5619"/>
    <cellStyle name="HIGHLIGHT 2" xfId="7453"/>
    <cellStyle name="Hyperlink" xfId="5620"/>
    <cellStyle name="Hyperlink 2" xfId="5621"/>
    <cellStyle name="Hyperlink 2 2" xfId="7455"/>
    <cellStyle name="Hyperlink 3" xfId="5622"/>
    <cellStyle name="Hyperlink 4" xfId="6467"/>
    <cellStyle name="Hyperlink 5" xfId="7454"/>
    <cellStyle name="Hyperlink_NEGS" xfId="5623"/>
    <cellStyle name="Input" xfId="5624"/>
    <cellStyle name="Input [yellow]" xfId="5625"/>
    <cellStyle name="Input [yellow] 2" xfId="5626"/>
    <cellStyle name="Input [yellow] 3" xfId="6468"/>
    <cellStyle name="Input [yellow] 4" xfId="7457"/>
    <cellStyle name="Input 10" xfId="6854"/>
    <cellStyle name="Input 11" xfId="8021"/>
    <cellStyle name="Input 12" xfId="6859"/>
    <cellStyle name="Input 2" xfId="7456"/>
    <cellStyle name="Input 3" xfId="7984"/>
    <cellStyle name="Input 4" xfId="6821"/>
    <cellStyle name="Input 5" xfId="7997"/>
    <cellStyle name="Input 6" xfId="6835"/>
    <cellStyle name="Input 7" xfId="8009"/>
    <cellStyle name="Input 8" xfId="6847"/>
    <cellStyle name="Input 9" xfId="8016"/>
    <cellStyle name="Input Cells" xfId="5627"/>
    <cellStyle name="Input Cells 2" xfId="7458"/>
    <cellStyle name="Input Price" xfId="5628"/>
    <cellStyle name="Input Price 2" xfId="7459"/>
    <cellStyle name="kg" xfId="5629"/>
    <cellStyle name="kg 2" xfId="6469"/>
    <cellStyle name="L`" xfId="5630"/>
    <cellStyle name="L` 2" xfId="7460"/>
    <cellStyle name="Link Currency (0)" xfId="5631"/>
    <cellStyle name="Link Currency (0) 2" xfId="7461"/>
    <cellStyle name="Link Currency (2)" xfId="5632"/>
    <cellStyle name="Link Currency (2) 2" xfId="7462"/>
    <cellStyle name="Link Units (0)" xfId="5633"/>
    <cellStyle name="Link Units (0) 2" xfId="7463"/>
    <cellStyle name="Link Units (1)" xfId="5634"/>
    <cellStyle name="Link Units (1) 2" xfId="7464"/>
    <cellStyle name="Link Units (2)" xfId="5635"/>
    <cellStyle name="Link Units (2) 2" xfId="7465"/>
    <cellStyle name="Linked Cells" xfId="5636"/>
    <cellStyle name="Linked Cells 2" xfId="7466"/>
    <cellStyle name="M" xfId="5637"/>
    <cellStyle name="M 2" xfId="6470"/>
    <cellStyle name="M_구포모델하우스 신축공사0526(PSJ)" xfId="5638"/>
    <cellStyle name="M_구포모델하우스 신축공사0526(PSJ) 2" xfId="6471"/>
    <cellStyle name="M_양산,수영(PSJ)" xfId="5639"/>
    <cellStyle name="M_양산,수영(PSJ) 2" xfId="6472"/>
    <cellStyle name="M2" xfId="5640"/>
    <cellStyle name="M2 2" xfId="6473"/>
    <cellStyle name="M3" xfId="5641"/>
    <cellStyle name="M3 2" xfId="6474"/>
    <cellStyle name="Midtitle" xfId="5642"/>
    <cellStyle name="Midtitle 2" xfId="5643"/>
    <cellStyle name="Midtitle 3" xfId="6475"/>
    <cellStyle name="Midtitle 4" xfId="7467"/>
    <cellStyle name="Milliers [0]_399GC10" xfId="5644"/>
    <cellStyle name="Milliers_399GC10" xfId="5645"/>
    <cellStyle name="Model" xfId="5646"/>
    <cellStyle name="Model 2" xfId="6476"/>
    <cellStyle name="Mon?aire [0]_399GC10" xfId="5647"/>
    <cellStyle name="Mon?aire_399GC10" xfId="5648"/>
    <cellStyle name="Monétaire [0]_CTC" xfId="5649"/>
    <cellStyle name="Monétaire_CTC" xfId="5650"/>
    <cellStyle name="n" xfId="5651"/>
    <cellStyle name="n 2" xfId="6477"/>
    <cellStyle name="no dec" xfId="5652"/>
    <cellStyle name="no dec 2" xfId="6478"/>
    <cellStyle name="nohs" xfId="5653"/>
    <cellStyle name="nohs 2" xfId="7469"/>
    <cellStyle name="Norial_mud plant bolted_KD2" xfId="5654"/>
    <cellStyle name="normal" xfId="5655"/>
    <cellStyle name="Normal - Style1" xfId="5657"/>
    <cellStyle name="Normal - Style1 2" xfId="5658"/>
    <cellStyle name="Normal - Style1 3" xfId="6480"/>
    <cellStyle name="Normal - Style2" xfId="5659"/>
    <cellStyle name="Normal - Style2 2" xfId="7471"/>
    <cellStyle name="Normal - Style3" xfId="5660"/>
    <cellStyle name="Normal - Style3 2" xfId="7472"/>
    <cellStyle name="Normal - Style4" xfId="5661"/>
    <cellStyle name="Normal - Style4 2" xfId="7473"/>
    <cellStyle name="Normal - Style5" xfId="5662"/>
    <cellStyle name="Normal - Style5 2" xfId="7474"/>
    <cellStyle name="Normal - Style6" xfId="5663"/>
    <cellStyle name="Normal - Style6 2" xfId="7475"/>
    <cellStyle name="Normal - Style7" xfId="5664"/>
    <cellStyle name="Normal - Style7 2" xfId="7476"/>
    <cellStyle name="Normal - Style8" xfId="5665"/>
    <cellStyle name="Normal - Style8 2" xfId="7477"/>
    <cellStyle name="Normal - 유형1" xfId="5656"/>
    <cellStyle name="Normal - 유형1 2" xfId="6481"/>
    <cellStyle name="normal 10" xfId="6838"/>
    <cellStyle name="normal 11" xfId="8012"/>
    <cellStyle name="normal 12" xfId="6850"/>
    <cellStyle name="normal 13" xfId="8018"/>
    <cellStyle name="normal 14" xfId="6856"/>
    <cellStyle name="normal 15" xfId="8023"/>
    <cellStyle name="normal 16" xfId="6861"/>
    <cellStyle name="normal 2" xfId="6479"/>
    <cellStyle name="normal 3" xfId="6598"/>
    <cellStyle name="normal 4" xfId="6621"/>
    <cellStyle name="normal 5" xfId="6608"/>
    <cellStyle name="normal 6" xfId="7470"/>
    <cellStyle name="normal 7" xfId="7988"/>
    <cellStyle name="normal 8" xfId="6825"/>
    <cellStyle name="normal 9" xfId="8000"/>
    <cellStyle name="Normal_ SG&amp;A Bridge " xfId="5666"/>
    <cellStyle name="O" xfId="5667"/>
    <cellStyle name="O 2" xfId="6482"/>
    <cellStyle name="OD" xfId="5668"/>
    <cellStyle name="OD 2" xfId="6483"/>
    <cellStyle name="Œ…?æ맖?e [0.00]_laroux" xfId="5669"/>
    <cellStyle name="Œ…?æ맖?e_laroux" xfId="5670"/>
    <cellStyle name="oft Excel]_x000d__x000a_Comment=The open=/f lines load custom functions into the Paste Function list._x000d__x000a_Maximized=3_x000d__x000a_AutoFormat=" xfId="5671"/>
    <cellStyle name="oft Excel]_x000d__x000a_Comment=The open=/f lines load custom functions into the Paste Function list._x000d__x000a_Maximized=3_x000d__x000a_AutoFormat= 2" xfId="7478"/>
    <cellStyle name="oh" xfId="5672"/>
    <cellStyle name="oh 2" xfId="6484"/>
    <cellStyle name="per.style" xfId="5673"/>
    <cellStyle name="per.style 2" xfId="7479"/>
    <cellStyle name="Percent" xfId="5674"/>
    <cellStyle name="Percent (0)" xfId="5675"/>
    <cellStyle name="Percent (0) 2" xfId="7481"/>
    <cellStyle name="Percent [0]" xfId="5676"/>
    <cellStyle name="Percent [0] 2" xfId="7482"/>
    <cellStyle name="Percent [00]" xfId="5677"/>
    <cellStyle name="Percent [00] 2" xfId="7483"/>
    <cellStyle name="Percent [2]" xfId="5678"/>
    <cellStyle name="Percent [2] 2" xfId="6486"/>
    <cellStyle name="Percent 10" xfId="6834"/>
    <cellStyle name="Percent 11" xfId="8008"/>
    <cellStyle name="Percent 12" xfId="6846"/>
    <cellStyle name="Percent 13" xfId="8015"/>
    <cellStyle name="Percent 14" xfId="6853"/>
    <cellStyle name="Percent 15" xfId="8020"/>
    <cellStyle name="Percent 16" xfId="6858"/>
    <cellStyle name="Percent 17" xfId="8025"/>
    <cellStyle name="Percent 18" xfId="6863"/>
    <cellStyle name="Percent 2" xfId="5679"/>
    <cellStyle name="Percent 2 2" xfId="7484"/>
    <cellStyle name="Percent 3" xfId="5680"/>
    <cellStyle name="Percent 4" xfId="6485"/>
    <cellStyle name="Percent 5" xfId="6599"/>
    <cellStyle name="Percent 6" xfId="6622"/>
    <cellStyle name="Percent 7" xfId="6607"/>
    <cellStyle name="Percent 8" xfId="7480"/>
    <cellStyle name="Percent 9" xfId="7995"/>
    <cellStyle name="Percent_#6 Temps &amp; Contractors" xfId="5681"/>
    <cellStyle name="PrePop Currency (0)" xfId="5682"/>
    <cellStyle name="PrePop Currency (0) 2" xfId="7485"/>
    <cellStyle name="PrePop Currency (2)" xfId="5683"/>
    <cellStyle name="PrePop Currency (2) 2" xfId="7486"/>
    <cellStyle name="PrePop Units (0)" xfId="5684"/>
    <cellStyle name="PrePop Units (0) 2" xfId="7487"/>
    <cellStyle name="PrePop Units (1)" xfId="5685"/>
    <cellStyle name="PrePop Units (1) 2" xfId="7488"/>
    <cellStyle name="PrePop Units (2)" xfId="5686"/>
    <cellStyle name="PrePop Units (2) 2" xfId="7489"/>
    <cellStyle name="pricing" xfId="5687"/>
    <cellStyle name="pricing 2" xfId="7490"/>
    <cellStyle name="PSChar" xfId="5688"/>
    <cellStyle name="PSChar 2" xfId="7491"/>
    <cellStyle name="Q1" xfId="5689"/>
    <cellStyle name="Q1 2" xfId="6487"/>
    <cellStyle name="Q4" xfId="5690"/>
    <cellStyle name="Q4 2" xfId="6488"/>
    <cellStyle name="regstoresfromspecstores" xfId="5691"/>
    <cellStyle name="regstoresfromspecstores 2" xfId="7492"/>
    <cellStyle name="RevList" xfId="5692"/>
    <cellStyle name="RevList 2" xfId="7493"/>
    <cellStyle name="s" xfId="5693"/>
    <cellStyle name="S " xfId="5694"/>
    <cellStyle name="S  2" xfId="6490"/>
    <cellStyle name="s 2" xfId="6489"/>
    <cellStyle name="s 3" xfId="6600"/>
    <cellStyle name="s 4" xfId="6623"/>
    <cellStyle name="s 5" xfId="6606"/>
    <cellStyle name="sh" xfId="5695"/>
    <cellStyle name="sh 2" xfId="6491"/>
    <cellStyle name="SHADEDSTORES" xfId="5696"/>
    <cellStyle name="SHADEDSTORES 2" xfId="7494"/>
    <cellStyle name="specstores" xfId="5697"/>
    <cellStyle name="specstores 2" xfId="7495"/>
    <cellStyle name="ssh" xfId="5698"/>
    <cellStyle name="ssh 2" xfId="6492"/>
    <cellStyle name="STANDARD" xfId="5699"/>
    <cellStyle name="STANDARD 2" xfId="7496"/>
    <cellStyle name="STD" xfId="5700"/>
    <cellStyle name="STD 2" xfId="7497"/>
    <cellStyle name="subhead" xfId="5701"/>
    <cellStyle name="subhead 2" xfId="6493"/>
    <cellStyle name="Subtotal" xfId="5702"/>
    <cellStyle name="Subtotal 2" xfId="7498"/>
    <cellStyle name="t1" xfId="5703"/>
    <cellStyle name="t1 2" xfId="6494"/>
    <cellStyle name="testtitle" xfId="5704"/>
    <cellStyle name="testtitle 2" xfId="5705"/>
    <cellStyle name="testtitle 3" xfId="6495"/>
    <cellStyle name="testtitle 4" xfId="7499"/>
    <cellStyle name="Text Indent A" xfId="5706"/>
    <cellStyle name="Text Indent A 2" xfId="7500"/>
    <cellStyle name="Text Indent B" xfId="5707"/>
    <cellStyle name="Text Indent B 2" xfId="7501"/>
    <cellStyle name="Text Indent C" xfId="5708"/>
    <cellStyle name="Text Indent C 2" xfId="7502"/>
    <cellStyle name="Title" xfId="5709"/>
    <cellStyle name="title [1]" xfId="5710"/>
    <cellStyle name="title [1] 2" xfId="6497"/>
    <cellStyle name="title [2]" xfId="5711"/>
    <cellStyle name="title [2] 2" xfId="6498"/>
    <cellStyle name="Title 10" xfId="8011"/>
    <cellStyle name="Title 11" xfId="6849"/>
    <cellStyle name="Title 12" xfId="8017"/>
    <cellStyle name="Title 13" xfId="6855"/>
    <cellStyle name="Title 14" xfId="8022"/>
    <cellStyle name="Title 15" xfId="6860"/>
    <cellStyle name="Title 16" xfId="8026"/>
    <cellStyle name="Title 17" xfId="6864"/>
    <cellStyle name="Title 2" xfId="5712"/>
    <cellStyle name="Title 3" xfId="6496"/>
    <cellStyle name="Title 4" xfId="6601"/>
    <cellStyle name="Title 5" xfId="6624"/>
    <cellStyle name="Title 6" xfId="6605"/>
    <cellStyle name="Title 7" xfId="7503"/>
    <cellStyle name="Title 8" xfId="7999"/>
    <cellStyle name="Title 9" xfId="6837"/>
    <cellStyle name="ton" xfId="5713"/>
    <cellStyle name="ton 2" xfId="6499"/>
    <cellStyle name="Total" xfId="5714"/>
    <cellStyle name="Total 2" xfId="5715"/>
    <cellStyle name="Total 2 2" xfId="7505"/>
    <cellStyle name="Total 3" xfId="5716"/>
    <cellStyle name="Total 4" xfId="6500"/>
    <cellStyle name="Total 5" xfId="7504"/>
    <cellStyle name="UM" xfId="5717"/>
    <cellStyle name="UM 2" xfId="6501"/>
    <cellStyle name="Unprot" xfId="5718"/>
    <cellStyle name="Unprot 2" xfId="7506"/>
    <cellStyle name="Unprot$" xfId="5719"/>
    <cellStyle name="Unprot$ 2" xfId="7507"/>
    <cellStyle name="Unprotect" xfId="5720"/>
    <cellStyle name="Unprotect 2" xfId="7508"/>
    <cellStyle name="W?rung [0]_Ausdruck RUND (D)" xfId="5721"/>
    <cellStyle name="W?rung_Ausdruck RUND (D)" xfId="5722"/>
    <cellStyle name="_x0008_z" xfId="5724"/>
    <cellStyle name="_x0008_z 2" xfId="7509"/>
    <cellStyle name="μU¿¡ ¿A´A CIAIÆU¸μAⓒ" xfId="5725"/>
    <cellStyle name="μU¿¡ ¿A´A CIAIÆU¸μAⓒ 2" xfId="7510"/>
    <cellStyle name="|?ドE" xfId="5270"/>
    <cellStyle name="|?ドE 2" xfId="7511"/>
    <cellStyle name="견적" xfId="4634"/>
    <cellStyle name="견적 2" xfId="7512"/>
    <cellStyle name="고정소숫점" xfId="4635"/>
    <cellStyle name="고정소숫점 2" xfId="4636"/>
    <cellStyle name="고정소숫점 2 2" xfId="7514"/>
    <cellStyle name="고정소숫점 3" xfId="4637"/>
    <cellStyle name="고정소숫점 4" xfId="6502"/>
    <cellStyle name="고정소숫점 5" xfId="7513"/>
    <cellStyle name="고정출력1" xfId="4638"/>
    <cellStyle name="고정출력1 2" xfId="4639"/>
    <cellStyle name="고정출력1 2 2" xfId="7516"/>
    <cellStyle name="고정출력1 3" xfId="4640"/>
    <cellStyle name="고정출력1 4" xfId="6503"/>
    <cellStyle name="고정출력1 5" xfId="7515"/>
    <cellStyle name="고정출력2" xfId="4641"/>
    <cellStyle name="고정출력2 2" xfId="4642"/>
    <cellStyle name="고정출력2 2 2" xfId="7518"/>
    <cellStyle name="고정출력2 3" xfId="4643"/>
    <cellStyle name="고정출력2 4" xfId="6504"/>
    <cellStyle name="고정출력2 5" xfId="7517"/>
    <cellStyle name="공사원가계산서(조경)" xfId="4644"/>
    <cellStyle name="공사원가계산서(조경) 2" xfId="6505"/>
    <cellStyle name="공종" xfId="4645"/>
    <cellStyle name="공종 2" xfId="6506"/>
    <cellStyle name="咬訌裝?INCOM1" xfId="4646"/>
    <cellStyle name="咬訌裝?INCOM1 2" xfId="7519"/>
    <cellStyle name="咬訌裝?INCOM10" xfId="4647"/>
    <cellStyle name="咬訌裝?INCOM10 2" xfId="7520"/>
    <cellStyle name="咬訌裝?INCOM2" xfId="4648"/>
    <cellStyle name="咬訌裝?INCOM2 2" xfId="7521"/>
    <cellStyle name="咬訌裝?INCOM3" xfId="4649"/>
    <cellStyle name="咬訌裝?INCOM3 2" xfId="7522"/>
    <cellStyle name="咬訌裝?INCOM4" xfId="4650"/>
    <cellStyle name="咬訌裝?INCOM4 2" xfId="7523"/>
    <cellStyle name="咬訌裝?INCOM5" xfId="4651"/>
    <cellStyle name="咬訌裝?INCOM5 2" xfId="7524"/>
    <cellStyle name="咬訌裝?INCOM6" xfId="4652"/>
    <cellStyle name="咬訌裝?INCOM6 2" xfId="7525"/>
    <cellStyle name="咬訌裝?INCOM7" xfId="4653"/>
    <cellStyle name="咬訌裝?INCOM7 2" xfId="7526"/>
    <cellStyle name="咬訌裝?INCOM8" xfId="4654"/>
    <cellStyle name="咬訌裝?INCOM8 2" xfId="7527"/>
    <cellStyle name="咬訌裝?INCOM9" xfId="4655"/>
    <cellStyle name="咬訌裝?INCOM9 2" xfId="7528"/>
    <cellStyle name="咬訌裝?PRIB11" xfId="4656"/>
    <cellStyle name="咬訌裝?PRIB11 2" xfId="7529"/>
    <cellStyle name="금액" xfId="4657"/>
    <cellStyle name="금액 2" xfId="7530"/>
    <cellStyle name="기계" xfId="4658"/>
    <cellStyle name="기계 2" xfId="7531"/>
    <cellStyle name="기본내역서" xfId="4659"/>
    <cellStyle name="기본내역서 2" xfId="7532"/>
    <cellStyle name="끼_x0001_?" xfId="4660"/>
    <cellStyle name="끼_x0001_? 2" xfId="7533"/>
    <cellStyle name="날짜" xfId="4661"/>
    <cellStyle name="날짜 2" xfId="4662"/>
    <cellStyle name="날짜 2 2" xfId="7535"/>
    <cellStyle name="날짜 3" xfId="4663"/>
    <cellStyle name="날짜 4" xfId="6507"/>
    <cellStyle name="날짜 5" xfId="7534"/>
    <cellStyle name="내역" xfId="4664"/>
    <cellStyle name="내역 2" xfId="7536"/>
    <cellStyle name="내역서" xfId="4665"/>
    <cellStyle name="내역서 2" xfId="6508"/>
    <cellStyle name="네모제목" xfId="4666"/>
    <cellStyle name="네모제목 2" xfId="6509"/>
    <cellStyle name="단위" xfId="4667"/>
    <cellStyle name="단위 2" xfId="7537"/>
    <cellStyle name="단위(원)" xfId="4668"/>
    <cellStyle name="단위(원) 2" xfId="7538"/>
    <cellStyle name="달러" xfId="4669"/>
    <cellStyle name="달러 2" xfId="4670"/>
    <cellStyle name="달러 2 2" xfId="7540"/>
    <cellStyle name="달러 3" xfId="4671"/>
    <cellStyle name="달러 4" xfId="6510"/>
    <cellStyle name="달러 5" xfId="7539"/>
    <cellStyle name="뒤에 오는 하이퍼링크" xfId="4672"/>
    <cellStyle name="뒤에 오는 하이퍼링크 2" xfId="4673"/>
    <cellStyle name="뒤에 오는 하이퍼링크 3" xfId="6511"/>
    <cellStyle name="뒤에 오는 하이퍼링크 4" xfId="7541"/>
    <cellStyle name="똿떓죶Ø괻 [0.00]_NT Server " xfId="4674"/>
    <cellStyle name="똿떓죶Ø괻_NT Server " xfId="4675"/>
    <cellStyle name="똿뗦먛귟 [0.00]_laroux" xfId="4676"/>
    <cellStyle name="똿뗦먛귟_laroux" xfId="4677"/>
    <cellStyle name="마이너스키" xfId="4678"/>
    <cellStyle name="마이너스키 2" xfId="6512"/>
    <cellStyle name="묮뎋 [0.00]_NT Server " xfId="4679"/>
    <cellStyle name="묮뎋_NT Server " xfId="4680"/>
    <cellStyle name="믅됞 [0.00]_laroux" xfId="4681"/>
    <cellStyle name="믅됞_laroux" xfId="4682"/>
    <cellStyle name="배분" xfId="4683"/>
    <cellStyle name="배분 2" xfId="4684"/>
    <cellStyle name="배분 3" xfId="6513"/>
    <cellStyle name="배분 4" xfId="7542"/>
    <cellStyle name="백" xfId="4685"/>
    <cellStyle name="백 " xfId="4686"/>
    <cellStyle name="백  2" xfId="7544"/>
    <cellStyle name="백 10" xfId="8019"/>
    <cellStyle name="백 11" xfId="6857"/>
    <cellStyle name="백 12" xfId="8024"/>
    <cellStyle name="백 13" xfId="6862"/>
    <cellStyle name="백 14" xfId="8027"/>
    <cellStyle name="백 15" xfId="6865"/>
    <cellStyle name="백 16" xfId="8028"/>
    <cellStyle name="백 17" xfId="7468"/>
    <cellStyle name="백 2" xfId="4687"/>
    <cellStyle name="백 3" xfId="6514"/>
    <cellStyle name="백 4" xfId="6602"/>
    <cellStyle name="백 5" xfId="6625"/>
    <cellStyle name="백 6" xfId="6604"/>
    <cellStyle name="백 7" xfId="7543"/>
    <cellStyle name="백 8" xfId="8013"/>
    <cellStyle name="백 9" xfId="6851"/>
    <cellStyle name="백_20030218144011020-E1C865BF" xfId="4688"/>
    <cellStyle name="백_20030218144011020-E1C865BF 2" xfId="7545"/>
    <cellStyle name="백_20030218144011020-E1C865BF_CC-02 본관기초굴착 예상" xfId="4692"/>
    <cellStyle name="백_20030218144011020-E1C865BF_CC-02 본관기초굴착 예상 2" xfId="7546"/>
    <cellStyle name="백_20030218144011020-E1C865BF_CC-02 본관기초굴착 예상_당진78-연돌-개략공사비" xfId="4693"/>
    <cellStyle name="백_20030218144011020-E1C865BF_CC-02 본관기초굴착 예상_당진78-연돌-개략공사비 2" xfId="7547"/>
    <cellStyle name="백_20030218144011020-E1C865BF_당진78-연돌-개략공사비" xfId="4689"/>
    <cellStyle name="백_20030218144011020-E1C865BF_당진78-연돌-개략공사비 2" xfId="7548"/>
    <cellStyle name="백_20030218144011020-E1C865BF_본관기초굴착 예상도급" xfId="4690"/>
    <cellStyle name="백_20030218144011020-E1C865BF_본관기초굴착 예상도급 2" xfId="7549"/>
    <cellStyle name="백_20030218144011020-E1C865BF_본관기초굴착 예상도급_당진78-연돌-개략공사비" xfId="4691"/>
    <cellStyle name="백_20030218144011020-E1C865BF_본관기초굴착 예상도급_당진78-연돌-개략공사비 2" xfId="7550"/>
    <cellStyle name="백_CC-02 본관기초굴착 예상" xfId="4710"/>
    <cellStyle name="백_CC-02 본관기초굴착 예상 2" xfId="7551"/>
    <cellStyle name="백_CC-02 본관기초굴착 예상_당진78-연돌-개략공사비" xfId="4711"/>
    <cellStyle name="백_CC-02 본관기초굴착 예상_당진78-연돌-개략공사비 2" xfId="7552"/>
    <cellStyle name="백_당진78-연돌-개략공사비" xfId="4694"/>
    <cellStyle name="백_당진78-연돌-개략공사비 2" xfId="7553"/>
    <cellStyle name="백_도로" xfId="4695"/>
    <cellStyle name="백_도로 2" xfId="7554"/>
    <cellStyle name="백_본관기초굴착 예상도급" xfId="4696"/>
    <cellStyle name="백_본관기초굴착 예상도급 2" xfId="7555"/>
    <cellStyle name="백_본관기초굴착 예상도급_당진78-연돌-개략공사비" xfId="4697"/>
    <cellStyle name="백_본관기초굴착 예상도급_당진78-연돌-개략공사비 2" xfId="7556"/>
    <cellStyle name="백_부대초안" xfId="4698"/>
    <cellStyle name="백_부대초안 2" xfId="7557"/>
    <cellStyle name="백_부대초안_견적의뢰" xfId="4699"/>
    <cellStyle name="백_부대초안_견적의뢰 2" xfId="7558"/>
    <cellStyle name="백_부대초안_김포투찰" xfId="4700"/>
    <cellStyle name="백_부대초안_김포투찰 2" xfId="7559"/>
    <cellStyle name="백_부대초안_김포투찰_견적의뢰" xfId="4701"/>
    <cellStyle name="백_부대초안_김포투찰_견적의뢰 2" xfId="7560"/>
    <cellStyle name="백_우수1(변경)" xfId="4702"/>
    <cellStyle name="백_우수1(변경) 2" xfId="6515"/>
    <cellStyle name="백_정보통신협회회관(장비)견적요청" xfId="4703"/>
    <cellStyle name="백_정보통신협회회관(장비)견적요청 2" xfId="7561"/>
    <cellStyle name="백_토목내역서" xfId="4704"/>
    <cellStyle name="백_토목내역서 2" xfId="7562"/>
    <cellStyle name="백_토목내역서_도로" xfId="4705"/>
    <cellStyle name="백_토목내역서_도로 2" xfId="7563"/>
    <cellStyle name="백_토목내역서_부대초안" xfId="4706"/>
    <cellStyle name="백_토목내역서_부대초안 2" xfId="7564"/>
    <cellStyle name="백_토목내역서_부대초안_견적의뢰" xfId="4707"/>
    <cellStyle name="백_토목내역서_부대초안_견적의뢰 2" xfId="7565"/>
    <cellStyle name="백_토목내역서_부대초안_김포투찰" xfId="4708"/>
    <cellStyle name="백_토목내역서_부대초안_김포투찰 2" xfId="7566"/>
    <cellStyle name="백_토목내역서_부대초안_김포투찰_견적의뢰" xfId="4709"/>
    <cellStyle name="백_토목내역서_부대초안_김포투찰_견적의뢰 2" xfId="7567"/>
    <cellStyle name="백분율 [△1]" xfId="4712"/>
    <cellStyle name="백분율 [△1] 2" xfId="6516"/>
    <cellStyle name="백분율 [△2]" xfId="4713"/>
    <cellStyle name="백분율 [△2] 2" xfId="6517"/>
    <cellStyle name="백분율 [0]" xfId="4714"/>
    <cellStyle name="백분율 [0] 2" xfId="6518"/>
    <cellStyle name="백분율 [2]" xfId="4715"/>
    <cellStyle name="백분율 [2] 2" xfId="6519"/>
    <cellStyle name="백분율 2" xfId="4716"/>
    <cellStyle name="백분율 2 2" xfId="7568"/>
    <cellStyle name="백분율 3" xfId="4717"/>
    <cellStyle name="백분율 3 2" xfId="7569"/>
    <cellStyle name="백분율 4" xfId="4718"/>
    <cellStyle name="백분율 4 2" xfId="7570"/>
    <cellStyle name="백분율［△1］" xfId="4719"/>
    <cellStyle name="백분율［△1］ 2" xfId="4720"/>
    <cellStyle name="백분율［△1］ 3" xfId="6520"/>
    <cellStyle name="백분율［△1］ 4" xfId="7571"/>
    <cellStyle name="백분율［△2］" xfId="4721"/>
    <cellStyle name="백분율［△2］ 2" xfId="4722"/>
    <cellStyle name="백분율［△2］ 3" xfId="6521"/>
    <cellStyle name="백분율［△2］ 4" xfId="7572"/>
    <cellStyle name="벭?_Q1 PRODUCT ACTUAL_4월 (2)" xfId="4723"/>
    <cellStyle name="본문" xfId="4724"/>
    <cellStyle name="본문 2" xfId="7573"/>
    <cellStyle name="분수" xfId="4725"/>
    <cellStyle name="분수 2" xfId="7574"/>
    <cellStyle name="뷭?" xfId="4726"/>
    <cellStyle name="뷭? 2" xfId="7575"/>
    <cellStyle name="빨간색" xfId="4727"/>
    <cellStyle name="빨간색 2" xfId="6522"/>
    <cellStyle name="빨강" xfId="4728"/>
    <cellStyle name="빨강 2" xfId="6523"/>
    <cellStyle name="선택영역" xfId="4729"/>
    <cellStyle name="선택영역 2" xfId="4730"/>
    <cellStyle name="선택영역 3" xfId="6524"/>
    <cellStyle name="선택영역 4" xfId="7576"/>
    <cellStyle name="선택영역 가운데" xfId="4731"/>
    <cellStyle name="선택영역 가운데 2" xfId="6525"/>
    <cellStyle name="선택영역_토공수량" xfId="4732"/>
    <cellStyle name="선택영역의 가운데" xfId="4733"/>
    <cellStyle name="선택영역의 가운데 2" xfId="6526"/>
    <cellStyle name="선택영역의 가운데로" xfId="4734"/>
    <cellStyle name="선택영역의 가운데로 2" xfId="4735"/>
    <cellStyle name="선택영역의 가운데로 3" xfId="6527"/>
    <cellStyle name="선택영역의 가운데로 4" xfId="7577"/>
    <cellStyle name="선택영영" xfId="4736"/>
    <cellStyle name="선택영영 2" xfId="6528"/>
    <cellStyle name="설계서" xfId="4737"/>
    <cellStyle name="설계서 2" xfId="4738"/>
    <cellStyle name="설계서 3" xfId="6529"/>
    <cellStyle name="설계서 4" xfId="7578"/>
    <cellStyle name="설계서-내용" xfId="4739"/>
    <cellStyle name="설계서-내용 2" xfId="7579"/>
    <cellStyle name="설계서-내용-소수점" xfId="4740"/>
    <cellStyle name="설계서-내용-소수점 2" xfId="7580"/>
    <cellStyle name="설계서-내용-우" xfId="4741"/>
    <cellStyle name="설계서-내용-우 2" xfId="7581"/>
    <cellStyle name="설계서-내용-좌" xfId="4742"/>
    <cellStyle name="설계서-내용-좌 2" xfId="7582"/>
    <cellStyle name="설계서-소제목" xfId="4743"/>
    <cellStyle name="설계서-소제목 2" xfId="7583"/>
    <cellStyle name="설계서-타이틀" xfId="4744"/>
    <cellStyle name="설계서-타이틀 2" xfId="7584"/>
    <cellStyle name="설계서-항목" xfId="4745"/>
    <cellStyle name="설계서-항목 2" xfId="7585"/>
    <cellStyle name="소수" xfId="4746"/>
    <cellStyle name="소수 2" xfId="7586"/>
    <cellStyle name="소수3" xfId="4747"/>
    <cellStyle name="소수3 2" xfId="7587"/>
    <cellStyle name="소수4" xfId="4748"/>
    <cellStyle name="소수4 2" xfId="7588"/>
    <cellStyle name="소수점" xfId="4749"/>
    <cellStyle name="소수점 2" xfId="7589"/>
    <cellStyle name="소숫점0" xfId="4750"/>
    <cellStyle name="소숫점0 2" xfId="6530"/>
    <cellStyle name="소숫점3" xfId="4751"/>
    <cellStyle name="소숫점3 2" xfId="6531"/>
    <cellStyle name="수당" xfId="4752"/>
    <cellStyle name="수당 2" xfId="7590"/>
    <cellStyle name="수당2" xfId="4753"/>
    <cellStyle name="수당2 2" xfId="7591"/>
    <cellStyle name="수량" xfId="4754"/>
    <cellStyle name="수량 2" xfId="7592"/>
    <cellStyle name="수량1" xfId="4755"/>
    <cellStyle name="수량1 2" xfId="6532"/>
    <cellStyle name="수량산출" xfId="4756"/>
    <cellStyle name="수량산출 2" xfId="6533"/>
    <cellStyle name="수목명" xfId="4757"/>
    <cellStyle name="수목명 2" xfId="6534"/>
    <cellStyle name="숨기기" xfId="4758"/>
    <cellStyle name="숨기기 2" xfId="7593"/>
    <cellStyle name="숫자" xfId="4759"/>
    <cellStyle name="숫자 2" xfId="6535"/>
    <cellStyle name="숫자(R)" xfId="4760"/>
    <cellStyle name="숫자(R) 2" xfId="4761"/>
    <cellStyle name="숫자(R) 2 2" xfId="7595"/>
    <cellStyle name="숫자(R) 3" xfId="4762"/>
    <cellStyle name="숫자(R) 4" xfId="6536"/>
    <cellStyle name="숫자(R) 5" xfId="7594"/>
    <cellStyle name="숫자1" xfId="4763"/>
    <cellStyle name="숫자1 2" xfId="6537"/>
    <cellStyle name="숫자3" xfId="4764"/>
    <cellStyle name="숫자3 2" xfId="6538"/>
    <cellStyle name="숫자3R" xfId="4766"/>
    <cellStyle name="숫자3R 2" xfId="6539"/>
    <cellStyle name="숫자3자리" xfId="4765"/>
    <cellStyle name="숫자3자리 2" xfId="6540"/>
    <cellStyle name="쉼표 [0] 2" xfId="4767"/>
    <cellStyle name="쉼표 [0] 2 2" xfId="4768"/>
    <cellStyle name="쉼표 [0] 2 2 2" xfId="6543"/>
    <cellStyle name="쉼표 [0] 2 3" xfId="4769"/>
    <cellStyle name="쉼표 [0] 2 3 2" xfId="7596"/>
    <cellStyle name="쉼표 [0] 2 4" xfId="6542"/>
    <cellStyle name="쉼표 [0] 3" xfId="4770"/>
    <cellStyle name="쉼표 [0] 3 2" xfId="4771"/>
    <cellStyle name="쉼표 [0] 3 3" xfId="6544"/>
    <cellStyle name="쉼표 [0] 3 4" xfId="7597"/>
    <cellStyle name="쉼표 [0] 4" xfId="4772"/>
    <cellStyle name="쉼표 [0] 4 2" xfId="4773"/>
    <cellStyle name="쉼표 [0] 4 2 2" xfId="7599"/>
    <cellStyle name="쉼표 [0] 4 3" xfId="7598"/>
    <cellStyle name="쉼표 [0] 5" xfId="4774"/>
    <cellStyle name="쉼표 [0] 5 2" xfId="7600"/>
    <cellStyle name="쉼표 [0] 6" xfId="4775"/>
    <cellStyle name="쉼표 [0] 6 2" xfId="7601"/>
    <cellStyle name="쉼표 [0] 7" xfId="6541"/>
    <cellStyle name="스타일 1" xfId="4776"/>
    <cellStyle name="스타일 1 2" xfId="4777"/>
    <cellStyle name="스타일 1 2 2" xfId="7603"/>
    <cellStyle name="스타일 1 3" xfId="4778"/>
    <cellStyle name="스타일 1 4" xfId="6545"/>
    <cellStyle name="스타일 1 5" xfId="7602"/>
    <cellStyle name="스타일 10" xfId="4779"/>
    <cellStyle name="스타일 100" xfId="4780"/>
    <cellStyle name="스타일 101" xfId="4781"/>
    <cellStyle name="스타일 102" xfId="4782"/>
    <cellStyle name="스타일 103" xfId="4783"/>
    <cellStyle name="스타일 104" xfId="4784"/>
    <cellStyle name="스타일 105" xfId="4785"/>
    <cellStyle name="스타일 106" xfId="4786"/>
    <cellStyle name="스타일 107" xfId="4787"/>
    <cellStyle name="스타일 108" xfId="4788"/>
    <cellStyle name="스타일 109" xfId="4789"/>
    <cellStyle name="스타일 11" xfId="4790"/>
    <cellStyle name="스타일 110" xfId="4791"/>
    <cellStyle name="스타일 111" xfId="4792"/>
    <cellStyle name="스타일 112" xfId="4793"/>
    <cellStyle name="스타일 113" xfId="4794"/>
    <cellStyle name="스타일 114" xfId="4795"/>
    <cellStyle name="스타일 115" xfId="4796"/>
    <cellStyle name="스타일 116" xfId="4797"/>
    <cellStyle name="스타일 117" xfId="4798"/>
    <cellStyle name="스타일 118" xfId="4799"/>
    <cellStyle name="스타일 119" xfId="4800"/>
    <cellStyle name="스타일 12" xfId="4801"/>
    <cellStyle name="스타일 120" xfId="4802"/>
    <cellStyle name="스타일 121" xfId="4803"/>
    <cellStyle name="스타일 122" xfId="4804"/>
    <cellStyle name="스타일 123" xfId="4805"/>
    <cellStyle name="스타일 124" xfId="4806"/>
    <cellStyle name="스타일 125" xfId="4807"/>
    <cellStyle name="스타일 126" xfId="4808"/>
    <cellStyle name="스타일 127" xfId="4809"/>
    <cellStyle name="스타일 128" xfId="4810"/>
    <cellStyle name="스타일 129" xfId="4811"/>
    <cellStyle name="스타일 13" xfId="4812"/>
    <cellStyle name="스타일 130" xfId="4813"/>
    <cellStyle name="스타일 131" xfId="4814"/>
    <cellStyle name="스타일 132" xfId="4815"/>
    <cellStyle name="스타일 133" xfId="4816"/>
    <cellStyle name="스타일 134" xfId="4817"/>
    <cellStyle name="스타일 135" xfId="4818"/>
    <cellStyle name="스타일 136" xfId="4819"/>
    <cellStyle name="스타일 137" xfId="4820"/>
    <cellStyle name="스타일 138" xfId="4821"/>
    <cellStyle name="스타일 139" xfId="4822"/>
    <cellStyle name="스타일 14" xfId="4823"/>
    <cellStyle name="스타일 140" xfId="4824"/>
    <cellStyle name="스타일 141" xfId="4825"/>
    <cellStyle name="스타일 142" xfId="4826"/>
    <cellStyle name="스타일 143" xfId="4827"/>
    <cellStyle name="스타일 144" xfId="4828"/>
    <cellStyle name="스타일 145" xfId="4829"/>
    <cellStyle name="스타일 146" xfId="4830"/>
    <cellStyle name="스타일 147" xfId="4831"/>
    <cellStyle name="스타일 148" xfId="4832"/>
    <cellStyle name="스타일 149" xfId="4833"/>
    <cellStyle name="스타일 15" xfId="4834"/>
    <cellStyle name="스타일 150" xfId="4835"/>
    <cellStyle name="스타일 151" xfId="4836"/>
    <cellStyle name="스타일 152" xfId="4837"/>
    <cellStyle name="스타일 153" xfId="4838"/>
    <cellStyle name="스타일 154" xfId="4839"/>
    <cellStyle name="스타일 155" xfId="4840"/>
    <cellStyle name="스타일 156" xfId="4841"/>
    <cellStyle name="스타일 157" xfId="4842"/>
    <cellStyle name="스타일 158" xfId="4843"/>
    <cellStyle name="스타일 159" xfId="4844"/>
    <cellStyle name="스타일 16" xfId="4845"/>
    <cellStyle name="스타일 160" xfId="4846"/>
    <cellStyle name="스타일 161" xfId="4847"/>
    <cellStyle name="스타일 162" xfId="4848"/>
    <cellStyle name="스타일 163" xfId="4849"/>
    <cellStyle name="스타일 164" xfId="4850"/>
    <cellStyle name="스타일 165" xfId="4851"/>
    <cellStyle name="스타일 166" xfId="4852"/>
    <cellStyle name="스타일 167" xfId="4853"/>
    <cellStyle name="스타일 168" xfId="4854"/>
    <cellStyle name="스타일 169" xfId="4855"/>
    <cellStyle name="스타일 17" xfId="4856"/>
    <cellStyle name="스타일 170" xfId="4857"/>
    <cellStyle name="스타일 171" xfId="4858"/>
    <cellStyle name="스타일 172" xfId="4859"/>
    <cellStyle name="스타일 173" xfId="4860"/>
    <cellStyle name="스타일 174" xfId="4861"/>
    <cellStyle name="스타일 175" xfId="4862"/>
    <cellStyle name="스타일 176" xfId="4863"/>
    <cellStyle name="스타일 177" xfId="4864"/>
    <cellStyle name="스타일 178" xfId="4865"/>
    <cellStyle name="스타일 179" xfId="4866"/>
    <cellStyle name="스타일 18" xfId="4867"/>
    <cellStyle name="스타일 180" xfId="4868"/>
    <cellStyle name="스타일 181" xfId="4869"/>
    <cellStyle name="스타일 182" xfId="4870"/>
    <cellStyle name="스타일 183" xfId="4871"/>
    <cellStyle name="스타일 184" xfId="4872"/>
    <cellStyle name="스타일 185" xfId="4873"/>
    <cellStyle name="스타일 186" xfId="4874"/>
    <cellStyle name="스타일 187" xfId="4875"/>
    <cellStyle name="스타일 188" xfId="4876"/>
    <cellStyle name="스타일 189" xfId="4877"/>
    <cellStyle name="스타일 19" xfId="4878"/>
    <cellStyle name="스타일 190" xfId="4879"/>
    <cellStyle name="스타일 191" xfId="4880"/>
    <cellStyle name="스타일 192" xfId="4881"/>
    <cellStyle name="스타일 193" xfId="4882"/>
    <cellStyle name="스타일 194" xfId="4883"/>
    <cellStyle name="스타일 195" xfId="4884"/>
    <cellStyle name="스타일 196" xfId="4885"/>
    <cellStyle name="스타일 197" xfId="4886"/>
    <cellStyle name="스타일 198" xfId="4887"/>
    <cellStyle name="스타일 199" xfId="4888"/>
    <cellStyle name="스타일 2" xfId="4889"/>
    <cellStyle name="스타일 2 2" xfId="7604"/>
    <cellStyle name="스타일 20" xfId="4890"/>
    <cellStyle name="스타일 200" xfId="4891"/>
    <cellStyle name="스타일 201" xfId="4892"/>
    <cellStyle name="스타일 202" xfId="4893"/>
    <cellStyle name="스타일 203" xfId="4894"/>
    <cellStyle name="스타일 204" xfId="4895"/>
    <cellStyle name="스타일 205" xfId="4896"/>
    <cellStyle name="스타일 206" xfId="4897"/>
    <cellStyle name="스타일 207" xfId="4898"/>
    <cellStyle name="스타일 208" xfId="4899"/>
    <cellStyle name="스타일 209" xfId="4900"/>
    <cellStyle name="스타일 21" xfId="4901"/>
    <cellStyle name="스타일 210" xfId="4902"/>
    <cellStyle name="스타일 211" xfId="4903"/>
    <cellStyle name="스타일 212" xfId="4904"/>
    <cellStyle name="스타일 213" xfId="4905"/>
    <cellStyle name="스타일 214" xfId="4906"/>
    <cellStyle name="스타일 215" xfId="4907"/>
    <cellStyle name="스타일 216" xfId="4908"/>
    <cellStyle name="스타일 217" xfId="4909"/>
    <cellStyle name="스타일 218" xfId="4910"/>
    <cellStyle name="스타일 219" xfId="4911"/>
    <cellStyle name="스타일 22" xfId="4912"/>
    <cellStyle name="스타일 220" xfId="4913"/>
    <cellStyle name="스타일 221" xfId="4914"/>
    <cellStyle name="스타일 222" xfId="4915"/>
    <cellStyle name="스타일 223" xfId="4916"/>
    <cellStyle name="스타일 224" xfId="4917"/>
    <cellStyle name="스타일 225" xfId="4918"/>
    <cellStyle name="스타일 226" xfId="4919"/>
    <cellStyle name="스타일 227" xfId="4920"/>
    <cellStyle name="스타일 228" xfId="4921"/>
    <cellStyle name="스타일 229" xfId="4922"/>
    <cellStyle name="스타일 23" xfId="4923"/>
    <cellStyle name="스타일 230" xfId="4924"/>
    <cellStyle name="스타일 231" xfId="4925"/>
    <cellStyle name="스타일 232" xfId="4926"/>
    <cellStyle name="스타일 233" xfId="4927"/>
    <cellStyle name="스타일 234" xfId="4928"/>
    <cellStyle name="스타일 235" xfId="4929"/>
    <cellStyle name="스타일 236" xfId="4930"/>
    <cellStyle name="스타일 237" xfId="4931"/>
    <cellStyle name="스타일 238" xfId="4932"/>
    <cellStyle name="스타일 239" xfId="4933"/>
    <cellStyle name="스타일 24" xfId="4934"/>
    <cellStyle name="스타일 240" xfId="4935"/>
    <cellStyle name="스타일 241" xfId="4936"/>
    <cellStyle name="스타일 242" xfId="4937"/>
    <cellStyle name="스타일 243" xfId="4938"/>
    <cellStyle name="스타일 244" xfId="4939"/>
    <cellStyle name="스타일 245" xfId="4940"/>
    <cellStyle name="스타일 246" xfId="4941"/>
    <cellStyle name="스타일 247" xfId="4942"/>
    <cellStyle name="스타일 248" xfId="4943"/>
    <cellStyle name="스타일 249" xfId="4944"/>
    <cellStyle name="스타일 25" xfId="4945"/>
    <cellStyle name="스타일 250" xfId="4946"/>
    <cellStyle name="스타일 251" xfId="4947"/>
    <cellStyle name="스타일 252" xfId="4948"/>
    <cellStyle name="스타일 253" xfId="4949"/>
    <cellStyle name="스타일 254" xfId="4950"/>
    <cellStyle name="스타일 255" xfId="4951"/>
    <cellStyle name="스타일 26" xfId="4952"/>
    <cellStyle name="스타일 27" xfId="4953"/>
    <cellStyle name="스타일 28" xfId="4954"/>
    <cellStyle name="스타일 29" xfId="4955"/>
    <cellStyle name="스타일 3" xfId="4956"/>
    <cellStyle name="스타일 3 2" xfId="7606"/>
    <cellStyle name="스타일 30" xfId="4957"/>
    <cellStyle name="스타일 31" xfId="4958"/>
    <cellStyle name="스타일 32" xfId="4959"/>
    <cellStyle name="스타일 33" xfId="4960"/>
    <cellStyle name="스타일 34" xfId="4961"/>
    <cellStyle name="스타일 35" xfId="4962"/>
    <cellStyle name="스타일 36" xfId="4963"/>
    <cellStyle name="스타일 37" xfId="4964"/>
    <cellStyle name="스타일 38" xfId="4965"/>
    <cellStyle name="스타일 39" xfId="4966"/>
    <cellStyle name="스타일 4" xfId="4967"/>
    <cellStyle name="스타일 4 2" xfId="7607"/>
    <cellStyle name="스타일 40" xfId="4968"/>
    <cellStyle name="스타일 41" xfId="4969"/>
    <cellStyle name="스타일 42" xfId="4970"/>
    <cellStyle name="스타일 43" xfId="4971"/>
    <cellStyle name="스타일 44" xfId="4972"/>
    <cellStyle name="스타일 45" xfId="4973"/>
    <cellStyle name="스타일 46" xfId="4974"/>
    <cellStyle name="스타일 47" xfId="4975"/>
    <cellStyle name="스타일 48" xfId="4976"/>
    <cellStyle name="스타일 49" xfId="4977"/>
    <cellStyle name="스타일 5" xfId="4978"/>
    <cellStyle name="스타일 50" xfId="4979"/>
    <cellStyle name="스타일 51" xfId="4980"/>
    <cellStyle name="스타일 52" xfId="4981"/>
    <cellStyle name="스타일 53" xfId="4982"/>
    <cellStyle name="스타일 54" xfId="4983"/>
    <cellStyle name="스타일 55" xfId="4984"/>
    <cellStyle name="스타일 56" xfId="4985"/>
    <cellStyle name="스타일 57" xfId="4986"/>
    <cellStyle name="스타일 58" xfId="4987"/>
    <cellStyle name="스타일 59" xfId="4988"/>
    <cellStyle name="스타일 6" xfId="4989"/>
    <cellStyle name="스타일 60" xfId="4990"/>
    <cellStyle name="스타일 61" xfId="4991"/>
    <cellStyle name="스타일 62" xfId="4992"/>
    <cellStyle name="스타일 63" xfId="4993"/>
    <cellStyle name="스타일 64" xfId="4994"/>
    <cellStyle name="스타일 65" xfId="4995"/>
    <cellStyle name="스타일 66" xfId="4996"/>
    <cellStyle name="스타일 67" xfId="4997"/>
    <cellStyle name="스타일 68" xfId="4998"/>
    <cellStyle name="스타일 69" xfId="4999"/>
    <cellStyle name="스타일 7" xfId="5000"/>
    <cellStyle name="스타일 70" xfId="5001"/>
    <cellStyle name="스타일 71" xfId="5002"/>
    <cellStyle name="스타일 72" xfId="5003"/>
    <cellStyle name="스타일 73" xfId="5004"/>
    <cellStyle name="스타일 74" xfId="5005"/>
    <cellStyle name="스타일 75" xfId="5006"/>
    <cellStyle name="스타일 76" xfId="5007"/>
    <cellStyle name="스타일 77" xfId="5008"/>
    <cellStyle name="스타일 78" xfId="5009"/>
    <cellStyle name="스타일 79" xfId="5010"/>
    <cellStyle name="스타일 8" xfId="5011"/>
    <cellStyle name="스타일 80" xfId="5012"/>
    <cellStyle name="스타일 81" xfId="5013"/>
    <cellStyle name="스타일 82" xfId="5014"/>
    <cellStyle name="스타일 83" xfId="5015"/>
    <cellStyle name="스타일 84" xfId="5016"/>
    <cellStyle name="스타일 85" xfId="5017"/>
    <cellStyle name="스타일 86" xfId="5018"/>
    <cellStyle name="스타일 87" xfId="5019"/>
    <cellStyle name="스타일 88" xfId="5020"/>
    <cellStyle name="스타일 89" xfId="5021"/>
    <cellStyle name="스타일 9" xfId="5022"/>
    <cellStyle name="스타일 90" xfId="5023"/>
    <cellStyle name="스타일 91" xfId="5024"/>
    <cellStyle name="스타일 92" xfId="5025"/>
    <cellStyle name="스타일 93" xfId="5026"/>
    <cellStyle name="스타일 94" xfId="5027"/>
    <cellStyle name="스타일 95" xfId="5028"/>
    <cellStyle name="스타일 96" xfId="5029"/>
    <cellStyle name="스타일 97" xfId="5030"/>
    <cellStyle name="스타일 98" xfId="5031"/>
    <cellStyle name="스타일 99" xfId="5032"/>
    <cellStyle name="안건회계법인" xfId="5034"/>
    <cellStyle name="안건회계법인 2" xfId="6546"/>
    <cellStyle name="영호" xfId="5035"/>
    <cellStyle name="영호 2" xfId="7611"/>
    <cellStyle name="옛체" xfId="5036"/>
    <cellStyle name="옛체 2" xfId="7612"/>
    <cellStyle name="왼쪽2" xfId="5037"/>
    <cellStyle name="왼쪽2 2" xfId="5038"/>
    <cellStyle name="왼쪽2 3" xfId="6547"/>
    <cellStyle name="왼쪽2 4" xfId="7613"/>
    <cellStyle name="우괄호_박심배수구조물공" xfId="5039"/>
    <cellStyle name="우측양괄호" xfId="5040"/>
    <cellStyle name="우측양괄호 2" xfId="6548"/>
    <cellStyle name="원" xfId="5041"/>
    <cellStyle name="원 2" xfId="7614"/>
    <cellStyle name="원_09-30(순수)" xfId="5042"/>
    <cellStyle name="원_09-30(순수) 2" xfId="7615"/>
    <cellStyle name="원_1-3.단가산출서(중기손료)" xfId="5043"/>
    <cellStyle name="원_1-3.단가산출서(중기손료) 2" xfId="7616"/>
    <cellStyle name="원_2007사업코드 예산센터(전기분야)" xfId="5044"/>
    <cellStyle name="원_2007사업코드 예산센터(전기분야) 2" xfId="7617"/>
    <cellStyle name="원_가월리배수펌프(04.23)" xfId="5045"/>
    <cellStyle name="원_가월리배수펌프(04.23) 2" xfId="7618"/>
    <cellStyle name="원_깨기" xfId="5046"/>
    <cellStyle name="원_깨기 2" xfId="7619"/>
    <cellStyle name="원_단가산출서(양산ICD노출개소)2" xfId="5047"/>
    <cellStyle name="원_단가산출서(양산ICD노출개소)2 2" xfId="7620"/>
    <cellStyle name="원_대전교육정보원(강산)" xfId="5048"/>
    <cellStyle name="원_대전교육정보원(강산) 2" xfId="7621"/>
    <cellStyle name="원_대전교육정보원신축공사(강산)" xfId="5049"/>
    <cellStyle name="원_대전교육정보원신축공사(강산) 2" xfId="7622"/>
    <cellStyle name="원_도개지구(케이티하도급)" xfId="5050"/>
    <cellStyle name="원_도개지구(케이티하도급) 2" xfId="7623"/>
    <cellStyle name="원_마산역구내 케이블개량공사" xfId="5051"/>
    <cellStyle name="원_마산역구내 케이블개량공사 2" xfId="7624"/>
    <cellStyle name="원_마산지사인입케이블단가산출서(수정)" xfId="5052"/>
    <cellStyle name="원_마산지사인입케이블단가산출서(수정) 2" xfId="7625"/>
    <cellStyle name="원_매내천" xfId="5053"/>
    <cellStyle name="원_매내천 2" xfId="7626"/>
    <cellStyle name="원_매내천_깨기" xfId="5054"/>
    <cellStyle name="원_매내천_깨기 2" xfId="7627"/>
    <cellStyle name="원_매내천_배수공" xfId="5055"/>
    <cellStyle name="원_매내천_배수공 2" xfId="7628"/>
    <cellStyle name="원_매내천_배수공집계" xfId="5056"/>
    <cellStyle name="원_매내천_배수공집계 2" xfId="7629"/>
    <cellStyle name="원_매내천_석축" xfId="5057"/>
    <cellStyle name="원_매내천_석축 2" xfId="7630"/>
    <cellStyle name="원_매내천_수량" xfId="5058"/>
    <cellStyle name="원_매내천_수량 2" xfId="7631"/>
    <cellStyle name="원_매내천_수량산출" xfId="5059"/>
    <cellStyle name="원_매내천_수량산출 2" xfId="7632"/>
    <cellStyle name="원_매내천_수량산출_1" xfId="5060"/>
    <cellStyle name="원_매내천_수량산출_1 2" xfId="7633"/>
    <cellStyle name="원_매내천_수량산출서" xfId="5061"/>
    <cellStyle name="원_매내천_수량산출서 2" xfId="7634"/>
    <cellStyle name="원_매내천_수량산출서1" xfId="5062"/>
    <cellStyle name="원_매내천_수량산출서1 2" xfId="7635"/>
    <cellStyle name="원_매내천_토공(1공구)-최종" xfId="5063"/>
    <cellStyle name="원_매내천_토공(1공구)-최종 2" xfId="7636"/>
    <cellStyle name="원_매내천_포장공" xfId="5064"/>
    <cellStyle name="원_매내천_포장공 2" xfId="7637"/>
    <cellStyle name="원_매내천_횡배수관공" xfId="5065"/>
    <cellStyle name="원_매내천_횡배수관공 2" xfId="7638"/>
    <cellStyle name="원_배수공" xfId="5066"/>
    <cellStyle name="원_배수공 2" xfId="7639"/>
    <cellStyle name="원_배수공_1" xfId="5067"/>
    <cellStyle name="원_배수공_1 2" xfId="7640"/>
    <cellStyle name="원_배수공집계" xfId="5068"/>
    <cellStyle name="원_배수공집계 2" xfId="7641"/>
    <cellStyle name="원_백석수지예산서" xfId="5069"/>
    <cellStyle name="원_백석수지예산서 2" xfId="7642"/>
    <cellStyle name="원_석축" xfId="5070"/>
    <cellStyle name="원_석축 2" xfId="7643"/>
    <cellStyle name="원_수량" xfId="5071"/>
    <cellStyle name="원_수량 2" xfId="7644"/>
    <cellStyle name="원_수량산출" xfId="5072"/>
    <cellStyle name="원_수량산출 2" xfId="7645"/>
    <cellStyle name="원_수량산출_1" xfId="5073"/>
    <cellStyle name="원_수량산출_1 2" xfId="7646"/>
    <cellStyle name="원_수량산출_2" xfId="5074"/>
    <cellStyle name="원_수량산출_2 2" xfId="7647"/>
    <cellStyle name="원_수량산출서" xfId="5075"/>
    <cellStyle name="원_수량산출서 2" xfId="7648"/>
    <cellStyle name="원_수량산출서1" xfId="5076"/>
    <cellStyle name="원_수량산출서1 2" xfId="7649"/>
    <cellStyle name="원_심정최종내역서" xfId="5077"/>
    <cellStyle name="원_심정최종내역서 2" xfId="7650"/>
    <cellStyle name="원_용봉지구중규모농촌용수(그린)" xfId="5078"/>
    <cellStyle name="원_용봉지구중규모농촌용수(그린) 2" xfId="7651"/>
    <cellStyle name="원_인흥공사비(수지예산서)" xfId="5079"/>
    <cellStyle name="원_인흥공사비(수지예산서) 2" xfId="7652"/>
    <cellStyle name="원_입찰내역서갑지양식" xfId="5080"/>
    <cellStyle name="원_입찰내역서갑지양식 2" xfId="7653"/>
    <cellStyle name="원_점리내역" xfId="5081"/>
    <cellStyle name="원_점리내역 2" xfId="7654"/>
    <cellStyle name="원_창봉지급자재단가" xfId="5082"/>
    <cellStyle name="원_창봉지급자재단가 2" xfId="7655"/>
    <cellStyle name="원_토공(1공구)-최종" xfId="5083"/>
    <cellStyle name="원_토공(1공구)-최종 2" xfId="7656"/>
    <cellStyle name="원_포장" xfId="5084"/>
    <cellStyle name="원_포장 2" xfId="7657"/>
    <cellStyle name="원_포장공" xfId="5085"/>
    <cellStyle name="원_포장공 2" xfId="7658"/>
    <cellStyle name="원_횡배수관공" xfId="5086"/>
    <cellStyle name="원_횡배수관공 2" xfId="7659"/>
    <cellStyle name="원_흥한건설(주)_두창산업폐기물(하도급)" xfId="5087"/>
    <cellStyle name="원_흥한건설(주)_두창산업폐기물(하도급) 2" xfId="7660"/>
    <cellStyle name="유1" xfId="5088"/>
    <cellStyle name="유1 2" xfId="6549"/>
    <cellStyle name="유영" xfId="5089"/>
    <cellStyle name="유영 2" xfId="7661"/>
    <cellStyle name="일반" xfId="5090"/>
    <cellStyle name="일반 2" xfId="5091"/>
    <cellStyle name="일반 3" xfId="6550"/>
    <cellStyle name="일반 4" xfId="7662"/>
    <cellStyle name="일위대가" xfId="5092"/>
    <cellStyle name="일위대가 2" xfId="6551"/>
    <cellStyle name="자리수" xfId="5093"/>
    <cellStyle name="자리수 - 유형1" xfId="5094"/>
    <cellStyle name="자리수 - 유형1 2" xfId="7664"/>
    <cellStyle name="자리수 10" xfId="7605"/>
    <cellStyle name="자리수 11" xfId="8032"/>
    <cellStyle name="자리수 12" xfId="7610"/>
    <cellStyle name="자리수 13" xfId="8035"/>
    <cellStyle name="자리수 14" xfId="8039"/>
    <cellStyle name="자리수 15" xfId="8043"/>
    <cellStyle name="자리수 16" xfId="8047"/>
    <cellStyle name="자리수 17" xfId="8051"/>
    <cellStyle name="자리수 18" xfId="8055"/>
    <cellStyle name="자리수 2" xfId="5095"/>
    <cellStyle name="자리수 2 2" xfId="7665"/>
    <cellStyle name="자리수 3" xfId="5096"/>
    <cellStyle name="자리수 4" xfId="6552"/>
    <cellStyle name="자리수 5" xfId="6603"/>
    <cellStyle name="자리수 6" xfId="6626"/>
    <cellStyle name="자리수 7" xfId="6627"/>
    <cellStyle name="자리수 8" xfId="7663"/>
    <cellStyle name="자리수 9" xfId="8029"/>
    <cellStyle name="자리수_기계설비발주내역서" xfId="5097"/>
    <cellStyle name="자리수0" xfId="5098"/>
    <cellStyle name="자리수0 2" xfId="5099"/>
    <cellStyle name="자리수0 2 2" xfId="7667"/>
    <cellStyle name="자리수0 3" xfId="5100"/>
    <cellStyle name="자리수0 4" xfId="6553"/>
    <cellStyle name="자리수0 5" xfId="7666"/>
    <cellStyle name="정렬" xfId="5101"/>
    <cellStyle name="정렬 2" xfId="7668"/>
    <cellStyle name="정렬범위" xfId="5102"/>
    <cellStyle name="정렬범위 2" xfId="7669"/>
    <cellStyle name="제곱" xfId="5103"/>
    <cellStyle name="제곱 2" xfId="6554"/>
    <cellStyle name="제목 1(左)" xfId="5104"/>
    <cellStyle name="제목 1(左) 2" xfId="7670"/>
    <cellStyle name="제목 1(中)" xfId="5105"/>
    <cellStyle name="제목 1(中) 2" xfId="7671"/>
    <cellStyle name="제목[1 줄]" xfId="5106"/>
    <cellStyle name="제목[1 줄] 2" xfId="7672"/>
    <cellStyle name="제목[2줄 아래]" xfId="5107"/>
    <cellStyle name="제목[2줄 아래] 2" xfId="7673"/>
    <cellStyle name="제목[2줄 위]" xfId="5108"/>
    <cellStyle name="제목[2줄 위] 2" xfId="7674"/>
    <cellStyle name="제목1" xfId="5109"/>
    <cellStyle name="제목1 2" xfId="5110"/>
    <cellStyle name="제목1 3" xfId="6555"/>
    <cellStyle name="제목1 4" xfId="7675"/>
    <cellStyle name="제목2" xfId="5111"/>
    <cellStyle name="제목2 2" xfId="6556"/>
    <cellStyle name="좌괄호_박심배수구조물공" xfId="5112"/>
    <cellStyle name="좌측양괄호" xfId="5113"/>
    <cellStyle name="좌측양괄호 2" xfId="6557"/>
    <cellStyle name="지정되지 않음" xfId="5114"/>
    <cellStyle name="지정되지 않음 2" xfId="6558"/>
    <cellStyle name="지하철정렬" xfId="5115"/>
    <cellStyle name="지하철정렬 2" xfId="7676"/>
    <cellStyle name="코드" xfId="5116"/>
    <cellStyle name="코드 2" xfId="7677"/>
    <cellStyle name="콤" xfId="5117"/>
    <cellStyle name="콤 2" xfId="6559"/>
    <cellStyle name="콤_20030218144011020-E1C865BF" xfId="5118"/>
    <cellStyle name="콤_20030218144011020-E1C865BF 2" xfId="7678"/>
    <cellStyle name="콤_20030218144011020-E1C865BF_CC-02 본관기초굴착 예상" xfId="5122"/>
    <cellStyle name="콤_20030218144011020-E1C865BF_CC-02 본관기초굴착 예상 2" xfId="7679"/>
    <cellStyle name="콤_20030218144011020-E1C865BF_CC-02 본관기초굴착 예상_당진78-연돌-개략공사비" xfId="5123"/>
    <cellStyle name="콤_20030218144011020-E1C865BF_CC-02 본관기초굴착 예상_당진78-연돌-개략공사비 2" xfId="7680"/>
    <cellStyle name="콤_20030218144011020-E1C865BF_당진78-연돌-개략공사비" xfId="5119"/>
    <cellStyle name="콤_20030218144011020-E1C865BF_당진78-연돌-개략공사비 2" xfId="7681"/>
    <cellStyle name="콤_20030218144011020-E1C865BF_본관기초굴착 예상도급" xfId="5120"/>
    <cellStyle name="콤_20030218144011020-E1C865BF_본관기초굴착 예상도급 2" xfId="7682"/>
    <cellStyle name="콤_20030218144011020-E1C865BF_본관기초굴착 예상도급_당진78-연돌-개략공사비" xfId="5121"/>
    <cellStyle name="콤_20030218144011020-E1C865BF_본관기초굴착 예상도급_당진78-연돌-개략공사비 2" xfId="7683"/>
    <cellStyle name="콤_CC-02 본관기초굴착 예상" xfId="5139"/>
    <cellStyle name="콤_CC-02 본관기초굴착 예상 2" xfId="7684"/>
    <cellStyle name="콤_CC-02 본관기초굴착 예상_당진78-연돌-개략공사비" xfId="5140"/>
    <cellStyle name="콤_CC-02 본관기초굴착 예상_당진78-연돌-개략공사비 2" xfId="7685"/>
    <cellStyle name="콤_당진78-연돌-개략공사비" xfId="5124"/>
    <cellStyle name="콤_당진78-연돌-개략공사비 2" xfId="7686"/>
    <cellStyle name="콤_도로" xfId="5125"/>
    <cellStyle name="콤_도로 2" xfId="7687"/>
    <cellStyle name="콤_본관기초굴착 예상도급" xfId="5126"/>
    <cellStyle name="콤_본관기초굴착 예상도급 2" xfId="7688"/>
    <cellStyle name="콤_본관기초굴착 예상도급_당진78-연돌-개략공사비" xfId="5127"/>
    <cellStyle name="콤_본관기초굴착 예상도급_당진78-연돌-개략공사비 2" xfId="7689"/>
    <cellStyle name="콤_부대초안" xfId="5128"/>
    <cellStyle name="콤_부대초안 2" xfId="7690"/>
    <cellStyle name="콤_부대초안_견적의뢰" xfId="5129"/>
    <cellStyle name="콤_부대초안_견적의뢰 2" xfId="7691"/>
    <cellStyle name="콤_부대초안_김포투찰" xfId="5130"/>
    <cellStyle name="콤_부대초안_김포투찰 2" xfId="7692"/>
    <cellStyle name="콤_부대초안_김포투찰_견적의뢰" xfId="5131"/>
    <cellStyle name="콤_부대초안_김포투찰_견적의뢰 2" xfId="7693"/>
    <cellStyle name="콤_정보통신협회회관(장비)견적요청" xfId="5132"/>
    <cellStyle name="콤_정보통신협회회관(장비)견적요청 2" xfId="7694"/>
    <cellStyle name="콤_토목내역서" xfId="5133"/>
    <cellStyle name="콤_토목내역서 2" xfId="7695"/>
    <cellStyle name="콤_토목내역서_도로" xfId="5134"/>
    <cellStyle name="콤_토목내역서_도로 2" xfId="7696"/>
    <cellStyle name="콤_토목내역서_부대초안" xfId="5135"/>
    <cellStyle name="콤_토목내역서_부대초안 2" xfId="7697"/>
    <cellStyle name="콤_토목내역서_부대초안_견적의뢰" xfId="5136"/>
    <cellStyle name="콤_토목내역서_부대초안_견적의뢰 2" xfId="7698"/>
    <cellStyle name="콤_토목내역서_부대초안_김포투찰" xfId="5137"/>
    <cellStyle name="콤_토목내역서_부대초안_김포투찰 2" xfId="7699"/>
    <cellStyle name="콤_토목내역서_부대초안_김포투찰_견적의뢰" xfId="5138"/>
    <cellStyle name="콤_토목내역서_부대초안_김포투찰_견적의뢰 2" xfId="7700"/>
    <cellStyle name="콤냡?&lt;_x000f_$??:_x0009_`1_1 " xfId="5141"/>
    <cellStyle name="콤마 [" xfId="5142"/>
    <cellStyle name="콤마 [ 2" xfId="6560"/>
    <cellStyle name="콤마 [#]" xfId="5143"/>
    <cellStyle name="콤마 [#] 2" xfId="6561"/>
    <cellStyle name="콤마 []" xfId="5144"/>
    <cellStyle name="콤마 [] 2" xfId="6562"/>
    <cellStyle name="콤마 [_정보통신협회회관(장비)견적요청" xfId="5145"/>
    <cellStyle name="콤마 [0.00]" xfId="5146"/>
    <cellStyle name="콤마 [0.00] 2" xfId="6563"/>
    <cellStyle name="콤마 [0]" xfId="5147"/>
    <cellStyle name="'콤마 [0]'" xfId="5148"/>
    <cellStyle name="콤마 [0] 10" xfId="8048"/>
    <cellStyle name="'콤마 [0]' 10" xfId="8049"/>
    <cellStyle name="콤마 [0] 11" xfId="8052"/>
    <cellStyle name="'콤마 [0]' 11" xfId="8053"/>
    <cellStyle name="콤마 [0] 12" xfId="8056"/>
    <cellStyle name="'콤마 [0]' 12" xfId="8057"/>
    <cellStyle name="콤마 [0] 2" xfId="7701"/>
    <cellStyle name="'콤마 [0]' 2" xfId="7702"/>
    <cellStyle name="콤마 [0] 3" xfId="8030"/>
    <cellStyle name="'콤마 [0]' 3" xfId="8031"/>
    <cellStyle name="콤마 [0] 4" xfId="7608"/>
    <cellStyle name="'콤마 [0]' 4" xfId="7609"/>
    <cellStyle name="콤마 [0] 5" xfId="8033"/>
    <cellStyle name="'콤마 [0]' 5" xfId="8034"/>
    <cellStyle name="콤마 [0] 6" xfId="7741"/>
    <cellStyle name="'콤마 [0]' 6" xfId="6628"/>
    <cellStyle name="콤마 [0] 7" xfId="8036"/>
    <cellStyle name="'콤마 [0]' 7" xfId="8037"/>
    <cellStyle name="콤마 [0] 8" xfId="8040"/>
    <cellStyle name="'콤마 [0]' 8" xfId="8041"/>
    <cellStyle name="콤마 [0] 9" xfId="8044"/>
    <cellStyle name="'콤마 [0]' 9" xfId="8045"/>
    <cellStyle name="콤마 [0]/원" xfId="5149"/>
    <cellStyle name="콤마 [0]/원 2" xfId="7703"/>
    <cellStyle name="콤마 [0]_  종  합  " xfId="5150"/>
    <cellStyle name="콤마 [0]기기자재비" xfId="5151"/>
    <cellStyle name="콤마 [0]기기자재비 2" xfId="7704"/>
    <cellStyle name="콤마 [000]" xfId="5152"/>
    <cellStyle name="콤마 [000] 2" xfId="6564"/>
    <cellStyle name="콤마 [1]" xfId="5153"/>
    <cellStyle name="콤마 [1] 2" xfId="5154"/>
    <cellStyle name="콤마 [1] 3" xfId="6565"/>
    <cellStyle name="콤마 [1] 4" xfId="7705"/>
    <cellStyle name="콤마 [2]" xfId="5155"/>
    <cellStyle name="콤마 [2] 2" xfId="6566"/>
    <cellStyle name="콤마 [3]" xfId="5156"/>
    <cellStyle name="콤마 [3] 2" xfId="7706"/>
    <cellStyle name="콤마 [금액]" xfId="5157"/>
    <cellStyle name="콤마 [금액] 2" xfId="6567"/>
    <cellStyle name="콤마 [소수]" xfId="5158"/>
    <cellStyle name="콤마 [소수] 2" xfId="5159"/>
    <cellStyle name="콤마 [소수] 3" xfId="6568"/>
    <cellStyle name="콤마 [소수] 4" xfId="7707"/>
    <cellStyle name="콤마 [수량]" xfId="5160"/>
    <cellStyle name="콤마 [수량] 2" xfId="5161"/>
    <cellStyle name="콤마 [수량] 3" xfId="6569"/>
    <cellStyle name="콤마 [수량] 4" xfId="7708"/>
    <cellStyle name="콤마 1" xfId="5162"/>
    <cellStyle name="콤마 1 2" xfId="6570"/>
    <cellStyle name="콤마[ ]" xfId="5163"/>
    <cellStyle name="콤마[ ] 2" xfId="5164"/>
    <cellStyle name="콤마[ ] 3" xfId="6571"/>
    <cellStyle name="콤마[ ] 4" xfId="7709"/>
    <cellStyle name="콤마[*]" xfId="5165"/>
    <cellStyle name="콤마[*] 2" xfId="5166"/>
    <cellStyle name="콤마[*] 3" xfId="6572"/>
    <cellStyle name="콤마[*] 4" xfId="7710"/>
    <cellStyle name="콤마[,]" xfId="5167"/>
    <cellStyle name="콤마[,] 2" xfId="7711"/>
    <cellStyle name="콤마[.]" xfId="5168"/>
    <cellStyle name="콤마[.] 2" xfId="5169"/>
    <cellStyle name="콤마[.] 3" xfId="6573"/>
    <cellStyle name="콤마[.] 4" xfId="7712"/>
    <cellStyle name="콤마[0]" xfId="5170"/>
    <cellStyle name="콤마[0] 2" xfId="6574"/>
    <cellStyle name="콤마_  종  합  " xfId="5171"/>
    <cellStyle name="콤마숫자" xfId="5172"/>
    <cellStyle name="콤마숫자 2" xfId="7713"/>
    <cellStyle name="통" xfId="5173"/>
    <cellStyle name="통 2" xfId="6575"/>
    <cellStyle name="통_20030218144011020-E1C865BF" xfId="5174"/>
    <cellStyle name="통_20030218144011020-E1C865BF 2" xfId="7714"/>
    <cellStyle name="통_20030218144011020-E1C865BF_CC-02 본관기초굴착 예상" xfId="5178"/>
    <cellStyle name="통_20030218144011020-E1C865BF_CC-02 본관기초굴착 예상 2" xfId="7715"/>
    <cellStyle name="통_20030218144011020-E1C865BF_CC-02 본관기초굴착 예상_당진78-연돌-개략공사비" xfId="5179"/>
    <cellStyle name="통_20030218144011020-E1C865BF_CC-02 본관기초굴착 예상_당진78-연돌-개략공사비 2" xfId="7716"/>
    <cellStyle name="통_20030218144011020-E1C865BF_당진78-연돌-개략공사비" xfId="5175"/>
    <cellStyle name="통_20030218144011020-E1C865BF_당진78-연돌-개략공사비 2" xfId="7717"/>
    <cellStyle name="통_20030218144011020-E1C865BF_본관기초굴착 예상도급" xfId="5176"/>
    <cellStyle name="통_20030218144011020-E1C865BF_본관기초굴착 예상도급 2" xfId="7718"/>
    <cellStyle name="통_20030218144011020-E1C865BF_본관기초굴착 예상도급_당진78-연돌-개략공사비" xfId="5177"/>
    <cellStyle name="통_20030218144011020-E1C865BF_본관기초굴착 예상도급_당진78-연돌-개략공사비 2" xfId="7719"/>
    <cellStyle name="통_CC-02 본관기초굴착 예상" xfId="5195"/>
    <cellStyle name="통_CC-02 본관기초굴착 예상 2" xfId="7720"/>
    <cellStyle name="통_CC-02 본관기초굴착 예상_당진78-연돌-개략공사비" xfId="5196"/>
    <cellStyle name="통_CC-02 본관기초굴착 예상_당진78-연돌-개략공사비 2" xfId="7721"/>
    <cellStyle name="통_당진78-연돌-개략공사비" xfId="5180"/>
    <cellStyle name="통_당진78-연돌-개략공사비 2" xfId="7722"/>
    <cellStyle name="통_도로" xfId="5181"/>
    <cellStyle name="통_도로 2" xfId="7723"/>
    <cellStyle name="통_본관기초굴착 예상도급" xfId="5182"/>
    <cellStyle name="통_본관기초굴착 예상도급 2" xfId="7724"/>
    <cellStyle name="통_본관기초굴착 예상도급_당진78-연돌-개략공사비" xfId="5183"/>
    <cellStyle name="통_본관기초굴착 예상도급_당진78-연돌-개략공사비 2" xfId="7725"/>
    <cellStyle name="통_부대초안" xfId="5184"/>
    <cellStyle name="통_부대초안 2" xfId="7726"/>
    <cellStyle name="통_부대초안_견적의뢰" xfId="5185"/>
    <cellStyle name="통_부대초안_견적의뢰 2" xfId="7727"/>
    <cellStyle name="통_부대초안_김포투찰" xfId="5186"/>
    <cellStyle name="통_부대초안_김포투찰 2" xfId="7728"/>
    <cellStyle name="통_부대초안_김포투찰_견적의뢰" xfId="5187"/>
    <cellStyle name="통_부대초안_김포투찰_견적의뢰 2" xfId="7729"/>
    <cellStyle name="통_정보통신협회회관(장비)견적요청" xfId="5188"/>
    <cellStyle name="통_정보통신협회회관(장비)견적요청 2" xfId="7730"/>
    <cellStyle name="통_토목내역서" xfId="5189"/>
    <cellStyle name="통_토목내역서 2" xfId="7731"/>
    <cellStyle name="통_토목내역서_도로" xfId="5190"/>
    <cellStyle name="통_토목내역서_도로 2" xfId="7732"/>
    <cellStyle name="통_토목내역서_부대초안" xfId="5191"/>
    <cellStyle name="통_토목내역서_부대초안 2" xfId="7733"/>
    <cellStyle name="통_토목내역서_부대초안_견적의뢰" xfId="5192"/>
    <cellStyle name="통_토목내역서_부대초안_견적의뢰 2" xfId="7734"/>
    <cellStyle name="통_토목내역서_부대초안_김포투찰" xfId="5193"/>
    <cellStyle name="통_토목내역서_부대초안_김포투찰 2" xfId="7735"/>
    <cellStyle name="통_토목내역서_부대초안_김포투찰_견적의뢰" xfId="5194"/>
    <cellStyle name="통_토목내역서_부대초안_김포투찰_견적의뢰 2" xfId="7736"/>
    <cellStyle name="통화 [" xfId="5197"/>
    <cellStyle name="통화 [ 2" xfId="6576"/>
    <cellStyle name="통화 [0] 2" xfId="5199"/>
    <cellStyle name="통화 [0] 2 2" xfId="7737"/>
    <cellStyle name="통화 [0] 3" xfId="5200"/>
    <cellStyle name="통화 [0] 3 2" xfId="7738"/>
    <cellStyle name="통화 [0㉝〸" xfId="5198"/>
    <cellStyle name="통화 [0㉝〸 2" xfId="6577"/>
    <cellStyle name="퍼센트" xfId="5201"/>
    <cellStyle name="퍼센트 2" xfId="5202"/>
    <cellStyle name="퍼센트 2 2" xfId="7740"/>
    <cellStyle name="퍼센트 3" xfId="5203"/>
    <cellStyle name="퍼센트 4" xfId="6578"/>
    <cellStyle name="퍼센트 5" xfId="7739"/>
    <cellStyle name="표" xfId="5204"/>
    <cellStyle name="표 2" xfId="6579"/>
    <cellStyle name="표(가는선,가운데,중앙)" xfId="5205"/>
    <cellStyle name="표(가는선,가운데,중앙) 2" xfId="6580"/>
    <cellStyle name="표(가는선,왼쪽,중앙)" xfId="5206"/>
    <cellStyle name="표(가는선,왼쪽,중앙) 2" xfId="6581"/>
    <cellStyle name="표(세로쓰기)" xfId="5207"/>
    <cellStyle name="표(세로쓰기) 2" xfId="6582"/>
    <cellStyle name="표_20030218144011020-E1C865BF" xfId="5208"/>
    <cellStyle name="표_20030218144011020-E1C865BF 2" xfId="7742"/>
    <cellStyle name="표_20030218144011020-E1C865BF_CC-02 본관기초굴착 예상" xfId="5212"/>
    <cellStyle name="표_20030218144011020-E1C865BF_CC-02 본관기초굴착 예상 2" xfId="7743"/>
    <cellStyle name="표_20030218144011020-E1C865BF_CC-02 본관기초굴착 예상_당진78-연돌-개략공사비" xfId="5213"/>
    <cellStyle name="표_20030218144011020-E1C865BF_CC-02 본관기초굴착 예상_당진78-연돌-개략공사비 2" xfId="7744"/>
    <cellStyle name="표_20030218144011020-E1C865BF_당진78-연돌-개략공사비" xfId="5209"/>
    <cellStyle name="표_20030218144011020-E1C865BF_당진78-연돌-개략공사비 2" xfId="7745"/>
    <cellStyle name="표_20030218144011020-E1C865BF_본관기초굴착 예상도급" xfId="5210"/>
    <cellStyle name="표_20030218144011020-E1C865BF_본관기초굴착 예상도급 2" xfId="7746"/>
    <cellStyle name="표_20030218144011020-E1C865BF_본관기초굴착 예상도급_당진78-연돌-개략공사비" xfId="5211"/>
    <cellStyle name="표_20030218144011020-E1C865BF_본관기초굴착 예상도급_당진78-연돌-개략공사비 2" xfId="7747"/>
    <cellStyle name="표_CC-02 본관기초굴착 예상" xfId="5229"/>
    <cellStyle name="표_CC-02 본관기초굴착 예상 2" xfId="7748"/>
    <cellStyle name="표_CC-02 본관기초굴착 예상_당진78-연돌-개략공사비" xfId="5230"/>
    <cellStyle name="표_CC-02 본관기초굴착 예상_당진78-연돌-개략공사비 2" xfId="7749"/>
    <cellStyle name="표_당진78-연돌-개략공사비" xfId="5214"/>
    <cellStyle name="표_당진78-연돌-개략공사비 2" xfId="7750"/>
    <cellStyle name="표_도로" xfId="5215"/>
    <cellStyle name="표_도로 2" xfId="7751"/>
    <cellStyle name="표_본관기초굴착 예상도급" xfId="5216"/>
    <cellStyle name="표_본관기초굴착 예상도급 2" xfId="7752"/>
    <cellStyle name="표_본관기초굴착 예상도급_당진78-연돌-개략공사비" xfId="5217"/>
    <cellStyle name="표_본관기초굴착 예상도급_당진78-연돌-개략공사비 2" xfId="7753"/>
    <cellStyle name="표_부대초안" xfId="5218"/>
    <cellStyle name="표_부대초안 2" xfId="7754"/>
    <cellStyle name="표_부대초안_견적의뢰" xfId="5219"/>
    <cellStyle name="표_부대초안_견적의뢰 2" xfId="7755"/>
    <cellStyle name="표_부대초안_김포투찰" xfId="5220"/>
    <cellStyle name="표_부대초안_김포투찰 2" xfId="7756"/>
    <cellStyle name="표_부대초안_김포투찰_견적의뢰" xfId="5221"/>
    <cellStyle name="표_부대초안_김포투찰_견적의뢰 2" xfId="7757"/>
    <cellStyle name="표_정보통신협회회관(장비)견적요청" xfId="5222"/>
    <cellStyle name="표_정보통신협회회관(장비)견적요청 2" xfId="7758"/>
    <cellStyle name="표_토목내역서" xfId="5223"/>
    <cellStyle name="표_토목내역서 2" xfId="7759"/>
    <cellStyle name="표_토목내역서_도로" xfId="5224"/>
    <cellStyle name="표_토목내역서_도로 2" xfId="7760"/>
    <cellStyle name="표_토목내역서_부대초안" xfId="5225"/>
    <cellStyle name="표_토목내역서_부대초안 2" xfId="7761"/>
    <cellStyle name="표_토목내역서_부대초안_견적의뢰" xfId="5226"/>
    <cellStyle name="표_토목내역서_부대초안_견적의뢰 2" xfId="7762"/>
    <cellStyle name="표_토목내역서_부대초안_김포투찰" xfId="5227"/>
    <cellStyle name="표_토목내역서_부대초안_김포투찰 2" xfId="7763"/>
    <cellStyle name="표_토목내역서_부대초안_김포투찰_견적의뢰" xfId="5228"/>
    <cellStyle name="표_토목내역서_부대초안_김포투찰_견적의뢰 2" xfId="7764"/>
    <cellStyle name="표10" xfId="5231"/>
    <cellStyle name="표10 2" xfId="6583"/>
    <cellStyle name="표13" xfId="5232"/>
    <cellStyle name="표13 2" xfId="6584"/>
    <cellStyle name="표머릿글(上)" xfId="5233"/>
    <cellStyle name="표머릿글(上) 2" xfId="7765"/>
    <cellStyle name="표머릿글(中)" xfId="5234"/>
    <cellStyle name="표머릿글(中) 2" xfId="7766"/>
    <cellStyle name="표머릿글(下)" xfId="5235"/>
    <cellStyle name="표머릿글(下) 2" xfId="7767"/>
    <cellStyle name="표제목" xfId="5236"/>
    <cellStyle name="표제목 2" xfId="7768"/>
    <cellStyle name="표준" xfId="0" builtinId="0"/>
    <cellStyle name="표준 2" xfId="5237"/>
    <cellStyle name="표준 2 2" xfId="5238"/>
    <cellStyle name="표준 2 2 2" xfId="7770"/>
    <cellStyle name="표준 2 3" xfId="5239"/>
    <cellStyle name="표준 2 4" xfId="6585"/>
    <cellStyle name="표준 3" xfId="5240"/>
    <cellStyle name="표준 3 2" xfId="5241"/>
    <cellStyle name="표준 3 2 2" xfId="5242"/>
    <cellStyle name="표준 3 2 2 2" xfId="7773"/>
    <cellStyle name="표준 3 2 3" xfId="7772"/>
    <cellStyle name="표준 3 3" xfId="5243"/>
    <cellStyle name="표준 3 4" xfId="6586"/>
    <cellStyle name="표준 3 5" xfId="7771"/>
    <cellStyle name="표준 4" xfId="5244"/>
    <cellStyle name="표준 4 2" xfId="5245"/>
    <cellStyle name="표준 4 3" xfId="6587"/>
    <cellStyle name="표준 4 4" xfId="7774"/>
    <cellStyle name="표준 5" xfId="5246"/>
    <cellStyle name="표준 5 2" xfId="7775"/>
    <cellStyle name="표준 6" xfId="5247"/>
    <cellStyle name="표준 6 2" xfId="7776"/>
    <cellStyle name="표준 7" xfId="5248"/>
    <cellStyle name="표준 7 2" xfId="7777"/>
    <cellStyle name="표준 8" xfId="5249"/>
    <cellStyle name="표준 8 2" xfId="7778"/>
    <cellStyle name="표준 9" xfId="5250"/>
    <cellStyle name="표준 9 2" xfId="7779"/>
    <cellStyle name="표준[Sheet1 (2)_공사일지" xfId="5251"/>
    <cellStyle name="標準_Akia(F）-8" xfId="5252"/>
    <cellStyle name="표준1" xfId="5253"/>
    <cellStyle name="표준1 2" xfId="7780"/>
    <cellStyle name="표준10" xfId="5254"/>
    <cellStyle name="표준10 2" xfId="6588"/>
    <cellStyle name="표준2" xfId="5255"/>
    <cellStyle name="표준2 2" xfId="7781"/>
    <cellStyle name="표준laroux_4_제어1(변)_토목변경(대남)" xfId="5256"/>
    <cellStyle name="표준℘Sheet8 (3)" xfId="5257"/>
    <cellStyle name="표준℘Sheet8 (3) 2" xfId="7782"/>
    <cellStyle name="표쥰" xfId="5258"/>
    <cellStyle name="표쥰 2" xfId="7783"/>
    <cellStyle name="하이퍼링크 2" xfId="5259"/>
    <cellStyle name="하이퍼링크 2 2" xfId="7784"/>
    <cellStyle name="합계" xfId="5260"/>
    <cellStyle name="합계 2" xfId="7785"/>
    <cellStyle name="합산" xfId="5261"/>
    <cellStyle name="합산 2" xfId="5262"/>
    <cellStyle name="합산 2 2" xfId="7787"/>
    <cellStyle name="합산 3" xfId="5263"/>
    <cellStyle name="합산 4" xfId="6589"/>
    <cellStyle name="합산 5" xfId="7786"/>
    <cellStyle name="화폐기호" xfId="5264"/>
    <cellStyle name="화폐기호 2" xfId="5265"/>
    <cellStyle name="화폐기호 2 2" xfId="7789"/>
    <cellStyle name="화폐기호 3" xfId="5266"/>
    <cellStyle name="화폐기호 4" xfId="6590"/>
    <cellStyle name="화폐기호 5" xfId="7788"/>
    <cellStyle name="화폐기호0" xfId="5267"/>
    <cellStyle name="화폐기호0 2" xfId="5268"/>
    <cellStyle name="화폐기호0 2 2" xfId="7791"/>
    <cellStyle name="화폐기호0 3" xfId="5269"/>
    <cellStyle name="화폐기호0 4" xfId="6591"/>
    <cellStyle name="화폐기호0 5" xfId="7790"/>
    <cellStyle name="ㅣ" xfId="5033"/>
    <cellStyle name="ㅣ 2" xfId="77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="120" zoomScaleNormal="120" workbookViewId="0">
      <selection activeCell="E14" sqref="E14"/>
    </sheetView>
  </sheetViews>
  <sheetFormatPr defaultRowHeight="13.5"/>
  <cols>
    <col min="1" max="1" width="5" customWidth="1"/>
    <col min="2" max="2" width="3.77734375" customWidth="1"/>
    <col min="3" max="3" width="22" customWidth="1"/>
    <col min="4" max="4" width="38.77734375" customWidth="1"/>
    <col min="5" max="5" width="18.77734375" customWidth="1"/>
    <col min="6" max="6" width="18.77734375" style="2" hidden="1" customWidth="1"/>
    <col min="7" max="7" width="18.77734375" customWidth="1"/>
  </cols>
  <sheetData>
    <row r="1" spans="1:7" ht="26.1" customHeight="1">
      <c r="A1" s="62" t="s">
        <v>19</v>
      </c>
      <c r="B1" s="62"/>
      <c r="C1" s="62"/>
      <c r="D1" s="62"/>
      <c r="E1" s="62"/>
      <c r="F1" s="62"/>
      <c r="G1" s="62"/>
    </row>
    <row r="2" spans="1:7" ht="38.1" customHeight="1">
      <c r="A2" s="63" t="s">
        <v>444</v>
      </c>
      <c r="B2" s="63"/>
      <c r="C2" s="63"/>
      <c r="D2" s="63"/>
      <c r="E2" s="63"/>
      <c r="F2" s="63"/>
      <c r="G2" s="63"/>
    </row>
    <row r="3" spans="1:7" ht="17.100000000000001" customHeight="1">
      <c r="A3" s="64" t="s">
        <v>20</v>
      </c>
      <c r="B3" s="64"/>
      <c r="C3" s="64"/>
      <c r="D3" s="3" t="s">
        <v>21</v>
      </c>
      <c r="E3" s="3" t="s">
        <v>22</v>
      </c>
      <c r="F3" s="11" t="s">
        <v>22</v>
      </c>
      <c r="G3" s="3" t="s">
        <v>23</v>
      </c>
    </row>
    <row r="4" spans="1:7" ht="17.100000000000001" customHeight="1">
      <c r="A4" s="65" t="s">
        <v>24</v>
      </c>
      <c r="B4" s="65" t="s">
        <v>25</v>
      </c>
      <c r="C4" s="4" t="s">
        <v>26</v>
      </c>
      <c r="D4" s="5" t="s">
        <v>27</v>
      </c>
      <c r="E4" s="6">
        <f>집계표!D23</f>
        <v>0</v>
      </c>
      <c r="F4" s="12">
        <f>집계표!D23</f>
        <v>0</v>
      </c>
      <c r="G4" s="5" t="s">
        <v>27</v>
      </c>
    </row>
    <row r="5" spans="1:7" ht="17.100000000000001" customHeight="1">
      <c r="A5" s="65"/>
      <c r="B5" s="66"/>
      <c r="C5" s="4" t="s">
        <v>28</v>
      </c>
      <c r="D5" s="5" t="s">
        <v>27</v>
      </c>
      <c r="E5" s="6"/>
      <c r="F5" s="12"/>
      <c r="G5" s="5" t="s">
        <v>27</v>
      </c>
    </row>
    <row r="6" spans="1:7" ht="17.100000000000001" customHeight="1">
      <c r="A6" s="65"/>
      <c r="B6" s="66"/>
      <c r="C6" s="4" t="s">
        <v>29</v>
      </c>
      <c r="D6" s="5" t="s">
        <v>27</v>
      </c>
      <c r="E6" s="6">
        <f>SUM(E4:E5)</f>
        <v>0</v>
      </c>
      <c r="F6" s="12">
        <f>SUM(F4:F5)</f>
        <v>0</v>
      </c>
      <c r="G6" s="5" t="s">
        <v>27</v>
      </c>
    </row>
    <row r="7" spans="1:7" ht="17.100000000000001" customHeight="1">
      <c r="A7" s="65"/>
      <c r="B7" s="65" t="s">
        <v>30</v>
      </c>
      <c r="C7" s="4" t="s">
        <v>31</v>
      </c>
      <c r="D7" s="5" t="s">
        <v>27</v>
      </c>
      <c r="E7" s="6">
        <f>집계표!E23</f>
        <v>0</v>
      </c>
      <c r="F7" s="12">
        <f>집계표!E23</f>
        <v>0</v>
      </c>
      <c r="G7" s="5" t="s">
        <v>27</v>
      </c>
    </row>
    <row r="8" spans="1:7" ht="17.100000000000001" customHeight="1">
      <c r="A8" s="65"/>
      <c r="B8" s="65"/>
      <c r="C8" s="4" t="s">
        <v>32</v>
      </c>
      <c r="D8" s="8" t="s">
        <v>437</v>
      </c>
      <c r="E8" s="6">
        <f>INT(E7*7.9%)</f>
        <v>0</v>
      </c>
      <c r="F8" s="12">
        <f>INT(F7*7.9%)</f>
        <v>0</v>
      </c>
      <c r="G8" s="5" t="s">
        <v>27</v>
      </c>
    </row>
    <row r="9" spans="1:7" ht="17.100000000000001" customHeight="1">
      <c r="A9" s="65"/>
      <c r="B9" s="65"/>
      <c r="C9" s="4" t="s">
        <v>33</v>
      </c>
      <c r="D9" s="5"/>
      <c r="E9" s="6">
        <f>SUM(E7:E8)</f>
        <v>0</v>
      </c>
      <c r="F9" s="12">
        <f>SUM(F7:F8)</f>
        <v>0</v>
      </c>
      <c r="G9" s="5" t="s">
        <v>27</v>
      </c>
    </row>
    <row r="10" spans="1:7" ht="17.100000000000001" customHeight="1">
      <c r="A10" s="65"/>
      <c r="B10" s="65" t="s">
        <v>34</v>
      </c>
      <c r="C10" s="4" t="s">
        <v>35</v>
      </c>
      <c r="D10" s="9"/>
      <c r="E10" s="7">
        <f>집계표!F23</f>
        <v>0</v>
      </c>
      <c r="F10" s="13">
        <f>집계표!F23</f>
        <v>0</v>
      </c>
      <c r="G10" s="5" t="s">
        <v>27</v>
      </c>
    </row>
    <row r="11" spans="1:7" ht="17.100000000000001" customHeight="1">
      <c r="A11" s="65"/>
      <c r="B11" s="65"/>
      <c r="C11" s="4" t="s">
        <v>36</v>
      </c>
      <c r="D11" s="8" t="s">
        <v>61</v>
      </c>
      <c r="E11" s="7">
        <f>INT(E9*3.75%)</f>
        <v>0</v>
      </c>
      <c r="F11" s="13">
        <f>INT(F9*4.05%)</f>
        <v>0</v>
      </c>
      <c r="G11" s="5" t="s">
        <v>27</v>
      </c>
    </row>
    <row r="12" spans="1:7" ht="17.100000000000001" customHeight="1">
      <c r="A12" s="65"/>
      <c r="B12" s="65"/>
      <c r="C12" s="4" t="s">
        <v>37</v>
      </c>
      <c r="D12" s="8" t="s">
        <v>38</v>
      </c>
      <c r="E12" s="7">
        <f>INT(E9*0.87%)</f>
        <v>0</v>
      </c>
      <c r="F12" s="13">
        <f>INT(F9*0.87%)</f>
        <v>0</v>
      </c>
      <c r="G12" s="5" t="s">
        <v>27</v>
      </c>
    </row>
    <row r="13" spans="1:7" ht="17.100000000000001" customHeight="1">
      <c r="A13" s="65"/>
      <c r="B13" s="65"/>
      <c r="C13" s="4" t="s">
        <v>39</v>
      </c>
      <c r="D13" s="8" t="s">
        <v>438</v>
      </c>
      <c r="E13" s="7">
        <f>INT(E7*3.23%)</f>
        <v>0</v>
      </c>
      <c r="F13" s="13">
        <f>INT(F7*1.7%)</f>
        <v>0</v>
      </c>
      <c r="G13" s="5" t="s">
        <v>27</v>
      </c>
    </row>
    <row r="14" spans="1:7" ht="17.100000000000001" customHeight="1">
      <c r="A14" s="65"/>
      <c r="B14" s="65"/>
      <c r="C14" s="4" t="s">
        <v>40</v>
      </c>
      <c r="D14" s="8" t="s">
        <v>439</v>
      </c>
      <c r="E14" s="7">
        <f>INT(E7*4.5%)</f>
        <v>0</v>
      </c>
      <c r="F14" s="13">
        <f>INT(F7*2.49%)</f>
        <v>0</v>
      </c>
      <c r="G14" s="5" t="s">
        <v>27</v>
      </c>
    </row>
    <row r="15" spans="1:7" ht="17.100000000000001" customHeight="1">
      <c r="A15" s="65"/>
      <c r="B15" s="65"/>
      <c r="C15" s="4" t="s">
        <v>41</v>
      </c>
      <c r="D15" s="8" t="s">
        <v>440</v>
      </c>
      <c r="E15" s="7">
        <f>INT(E13*8.51%)</f>
        <v>0</v>
      </c>
      <c r="F15" s="13">
        <f>INT(F13*7.38%)</f>
        <v>0</v>
      </c>
      <c r="G15" s="5" t="s">
        <v>27</v>
      </c>
    </row>
    <row r="16" spans="1:7" ht="17.100000000000001" customHeight="1">
      <c r="A16" s="65"/>
      <c r="B16" s="65"/>
      <c r="C16" s="4" t="s">
        <v>42</v>
      </c>
      <c r="D16" s="5"/>
      <c r="F16" s="14"/>
      <c r="G16" s="5" t="s">
        <v>27</v>
      </c>
    </row>
    <row r="17" spans="1:7" ht="17.100000000000001" customHeight="1">
      <c r="A17" s="65"/>
      <c r="B17" s="65"/>
      <c r="C17" s="4" t="s">
        <v>43</v>
      </c>
      <c r="D17" s="8" t="s">
        <v>62</v>
      </c>
      <c r="E17" s="7">
        <f>INT(E6+E7)*2.93%</f>
        <v>0</v>
      </c>
      <c r="F17" s="13">
        <f>INT((F6+F7)*2.93%)</f>
        <v>0</v>
      </c>
      <c r="G17" s="5" t="s">
        <v>27</v>
      </c>
    </row>
    <row r="18" spans="1:7" ht="17.100000000000001" customHeight="1">
      <c r="A18" s="65"/>
      <c r="B18" s="65"/>
      <c r="C18" s="4" t="s">
        <v>44</v>
      </c>
      <c r="D18" s="8" t="s">
        <v>441</v>
      </c>
      <c r="E18" s="7">
        <f>INT(E6+E9)*5.6%</f>
        <v>0</v>
      </c>
      <c r="F18" s="13">
        <f>INT((F6+F9)*5.5%)</f>
        <v>0</v>
      </c>
      <c r="G18" s="5" t="s">
        <v>27</v>
      </c>
    </row>
    <row r="19" spans="1:7" ht="17.100000000000001" customHeight="1">
      <c r="A19" s="65"/>
      <c r="B19" s="65"/>
      <c r="C19" s="4" t="s">
        <v>45</v>
      </c>
      <c r="D19" s="8" t="s">
        <v>46</v>
      </c>
      <c r="E19" s="7">
        <f>INT(E6+E7+E10)*0.3%</f>
        <v>0</v>
      </c>
      <c r="F19" s="13">
        <f>INT((F6+F7+F10)*0.3%)</f>
        <v>0</v>
      </c>
      <c r="G19" s="5" t="s">
        <v>27</v>
      </c>
    </row>
    <row r="20" spans="1:7" ht="17.100000000000001" customHeight="1">
      <c r="A20" s="65"/>
      <c r="B20" s="65"/>
      <c r="C20" s="4" t="s">
        <v>33</v>
      </c>
      <c r="D20" s="5"/>
      <c r="E20" s="7">
        <f>SUM(E10:E19)</f>
        <v>0</v>
      </c>
      <c r="F20" s="13">
        <f>SUM(F10:F19)</f>
        <v>0</v>
      </c>
      <c r="G20" s="5" t="s">
        <v>27</v>
      </c>
    </row>
    <row r="21" spans="1:7" ht="17.100000000000001" customHeight="1">
      <c r="A21" s="65"/>
      <c r="B21" s="67" t="s">
        <v>47</v>
      </c>
      <c r="C21" s="67"/>
      <c r="D21" s="5"/>
      <c r="E21" s="6">
        <f>E6+E9+E20</f>
        <v>0</v>
      </c>
      <c r="F21" s="12">
        <f>F6+F9+F20</f>
        <v>0</v>
      </c>
      <c r="G21" s="5" t="s">
        <v>27</v>
      </c>
    </row>
    <row r="22" spans="1:7" ht="17.100000000000001" customHeight="1">
      <c r="A22" s="61" t="s">
        <v>48</v>
      </c>
      <c r="B22" s="61"/>
      <c r="C22" s="61"/>
      <c r="D22" s="8" t="s">
        <v>442</v>
      </c>
      <c r="E22" s="6">
        <f>INT(E21*6%)</f>
        <v>0</v>
      </c>
      <c r="F22" s="12">
        <f>INT(F21*6%)</f>
        <v>0</v>
      </c>
      <c r="G22" s="10" t="s">
        <v>27</v>
      </c>
    </row>
    <row r="23" spans="1:7" ht="17.100000000000001" customHeight="1">
      <c r="A23" s="61" t="s">
        <v>49</v>
      </c>
      <c r="B23" s="61"/>
      <c r="C23" s="61"/>
      <c r="D23" s="8" t="s">
        <v>443</v>
      </c>
      <c r="E23" s="6">
        <f>INT(E9+E10+E22)*15%</f>
        <v>0</v>
      </c>
      <c r="F23" s="12">
        <f>INT((F9+F20+F22)*15%)</f>
        <v>0</v>
      </c>
      <c r="G23" s="10" t="s">
        <v>27</v>
      </c>
    </row>
    <row r="24" spans="1:7" ht="17.100000000000001" customHeight="1">
      <c r="A24" s="61" t="s">
        <v>50</v>
      </c>
      <c r="B24" s="61"/>
      <c r="C24" s="61"/>
      <c r="D24" s="5"/>
      <c r="E24" s="6">
        <f>SUM(E21:E23)</f>
        <v>0</v>
      </c>
      <c r="F24" s="12">
        <f>SUM(F21:F23)</f>
        <v>0</v>
      </c>
      <c r="G24" s="10" t="s">
        <v>27</v>
      </c>
    </row>
    <row r="25" spans="1:7" ht="17.100000000000001" customHeight="1">
      <c r="A25" s="61" t="s">
        <v>51</v>
      </c>
      <c r="B25" s="61"/>
      <c r="C25" s="61"/>
      <c r="D25" s="8" t="s">
        <v>52</v>
      </c>
      <c r="E25" s="6">
        <f>INT(E24*10%)</f>
        <v>0</v>
      </c>
      <c r="F25" s="12">
        <f>INT(F24*10%)</f>
        <v>0</v>
      </c>
      <c r="G25" s="10" t="s">
        <v>27</v>
      </c>
    </row>
    <row r="26" spans="1:7" ht="17.100000000000001" customHeight="1">
      <c r="A26" s="61" t="s">
        <v>53</v>
      </c>
      <c r="B26" s="61"/>
      <c r="C26" s="61"/>
      <c r="D26" s="5" t="s">
        <v>27</v>
      </c>
      <c r="E26" s="6">
        <f>SUM(E24:E25)</f>
        <v>0</v>
      </c>
      <c r="F26" s="12">
        <f>SUM(F24:F25)</f>
        <v>0</v>
      </c>
      <c r="G26" s="10" t="s">
        <v>27</v>
      </c>
    </row>
  </sheetData>
  <mergeCells count="13">
    <mergeCell ref="A1:G1"/>
    <mergeCell ref="A2:G2"/>
    <mergeCell ref="A3:C3"/>
    <mergeCell ref="A4:A21"/>
    <mergeCell ref="B4:B6"/>
    <mergeCell ref="B7:B9"/>
    <mergeCell ref="B10:B20"/>
    <mergeCell ref="B21:C21"/>
    <mergeCell ref="A22:C22"/>
    <mergeCell ref="A23:C23"/>
    <mergeCell ref="A24:C24"/>
    <mergeCell ref="A25:C25"/>
    <mergeCell ref="A26:C26"/>
  </mergeCells>
  <phoneticPr fontId="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view="pageBreakPreview" zoomScale="120" zoomScaleNormal="100" zoomScaleSheetLayoutView="120" workbookViewId="0">
      <pane xSplit="2" ySplit="3" topLeftCell="C4" activePane="bottomRight" state="frozen"/>
      <selection activeCell="L948" sqref="L948:L1012"/>
      <selection pane="topRight" activeCell="L948" sqref="L948:L1012"/>
      <selection pane="bottomLeft" activeCell="L948" sqref="L948:L1012"/>
      <selection pane="bottomRight" activeCell="A13" sqref="A13"/>
    </sheetView>
  </sheetViews>
  <sheetFormatPr defaultRowHeight="18.95" customHeight="1"/>
  <cols>
    <col min="1" max="1" width="46.109375" customWidth="1"/>
    <col min="2" max="3" width="6.33203125" customWidth="1"/>
    <col min="4" max="7" width="14.77734375" customWidth="1"/>
    <col min="8" max="8" width="6.21875" customWidth="1"/>
  </cols>
  <sheetData>
    <row r="1" spans="1:8" ht="30" customHeight="1">
      <c r="A1" s="69" t="s">
        <v>444</v>
      </c>
      <c r="B1" s="69"/>
      <c r="C1" s="69"/>
      <c r="D1" s="69"/>
      <c r="E1" s="69"/>
      <c r="F1" s="69"/>
      <c r="G1" s="69"/>
      <c r="H1" s="69"/>
    </row>
    <row r="2" spans="1:8" ht="18.95" customHeight="1">
      <c r="A2" s="68" t="s">
        <v>13</v>
      </c>
      <c r="B2" s="68" t="s">
        <v>14</v>
      </c>
      <c r="C2" s="68" t="s">
        <v>15</v>
      </c>
      <c r="D2" s="68" t="s">
        <v>10</v>
      </c>
      <c r="E2" s="68" t="s">
        <v>11</v>
      </c>
      <c r="F2" s="68" t="s">
        <v>12</v>
      </c>
      <c r="G2" s="68" t="s">
        <v>16</v>
      </c>
      <c r="H2" s="68" t="s">
        <v>17</v>
      </c>
    </row>
    <row r="3" spans="1:8" ht="18.95" customHeight="1">
      <c r="A3" s="68"/>
      <c r="B3" s="68"/>
      <c r="C3" s="68"/>
      <c r="D3" s="68"/>
      <c r="E3" s="68"/>
      <c r="F3" s="68"/>
      <c r="G3" s="68"/>
      <c r="H3" s="68"/>
    </row>
    <row r="4" spans="1:8" ht="21.95" customHeight="1">
      <c r="A4" s="21" t="str">
        <f>내역서!A4</f>
        <v>1.본관 5층 미용계열 실습실</v>
      </c>
      <c r="B4" s="20" t="s">
        <v>67</v>
      </c>
      <c r="C4" s="20">
        <v>1</v>
      </c>
      <c r="D4" s="21">
        <f>내역서!F203</f>
        <v>0</v>
      </c>
      <c r="E4" s="21">
        <f>내역서!H203</f>
        <v>0</v>
      </c>
      <c r="F4" s="21">
        <f>내역서!J203</f>
        <v>0</v>
      </c>
      <c r="G4" s="21">
        <f>D4+E4+F4</f>
        <v>0</v>
      </c>
      <c r="H4" s="21"/>
    </row>
    <row r="5" spans="1:8" ht="21.95" customHeight="1">
      <c r="A5" s="21" t="str">
        <f>내역서!A205</f>
        <v>2.탐구관 5층 미용계열 실습실</v>
      </c>
      <c r="B5" s="20" t="s">
        <v>67</v>
      </c>
      <c r="C5" s="20">
        <v>1</v>
      </c>
      <c r="D5" s="21">
        <f>내역서!F411</f>
        <v>0</v>
      </c>
      <c r="E5" s="21">
        <f>내역서!H411</f>
        <v>0</v>
      </c>
      <c r="F5" s="21">
        <f>내역서!J411</f>
        <v>0</v>
      </c>
      <c r="G5" s="21">
        <f>D5+E5+F5</f>
        <v>0</v>
      </c>
      <c r="H5" s="21"/>
    </row>
    <row r="6" spans="1:8" ht="21.95" customHeight="1">
      <c r="A6" s="21" t="str">
        <f>내역서!A413</f>
        <v>3.창조관1층 사회체육과 골프연습장</v>
      </c>
      <c r="B6" s="20" t="s">
        <v>67</v>
      </c>
      <c r="C6" s="20">
        <v>1</v>
      </c>
      <c r="D6" s="21">
        <f>내역서!F480</f>
        <v>0</v>
      </c>
      <c r="E6" s="21">
        <f>내역서!H480</f>
        <v>0</v>
      </c>
      <c r="F6" s="21">
        <f>내역서!J480</f>
        <v>0</v>
      </c>
      <c r="G6" s="21">
        <f t="shared" ref="G6:G8" si="0">D6+E6+F6</f>
        <v>0</v>
      </c>
      <c r="H6" s="21"/>
    </row>
    <row r="7" spans="1:8" ht="21.95" customHeight="1">
      <c r="A7" s="21" t="str">
        <f>내역서!A482</f>
        <v>4.미래관8층 801호, 802호, 803호, 804호 산업디자인과 실습실</v>
      </c>
      <c r="B7" s="36" t="s">
        <v>67</v>
      </c>
      <c r="C7" s="36">
        <v>1</v>
      </c>
      <c r="D7" s="21">
        <f>내역서!F551</f>
        <v>0</v>
      </c>
      <c r="E7" s="21">
        <f>내역서!H551</f>
        <v>0</v>
      </c>
      <c r="F7" s="21">
        <f>내역서!J551</f>
        <v>0</v>
      </c>
      <c r="G7" s="21">
        <f t="shared" si="0"/>
        <v>0</v>
      </c>
      <c r="H7" s="21"/>
    </row>
    <row r="8" spans="1:8" ht="21.95" customHeight="1">
      <c r="A8" s="21" t="str">
        <f>내역서!A553</f>
        <v>5.정보관7층 702호, 703호, 705호, 706호 강의실</v>
      </c>
      <c r="B8" s="36" t="s">
        <v>67</v>
      </c>
      <c r="C8" s="36">
        <v>1</v>
      </c>
      <c r="D8" s="21">
        <f>내역서!F576</f>
        <v>0</v>
      </c>
      <c r="E8" s="21">
        <f>내역서!H576</f>
        <v>0</v>
      </c>
      <c r="F8" s="21">
        <f>내역서!J576</f>
        <v>0</v>
      </c>
      <c r="G8" s="21">
        <f t="shared" si="0"/>
        <v>0</v>
      </c>
      <c r="H8" s="21"/>
    </row>
    <row r="9" spans="1:8" s="2" customFormat="1" ht="21.95" customHeight="1">
      <c r="A9" s="21"/>
      <c r="B9" s="20"/>
      <c r="C9" s="20"/>
      <c r="D9" s="21"/>
      <c r="E9" s="21"/>
      <c r="F9" s="21"/>
      <c r="G9" s="21"/>
      <c r="H9" s="21"/>
    </row>
    <row r="10" spans="1:8" ht="21.95" customHeight="1">
      <c r="A10" s="21"/>
      <c r="B10" s="20"/>
      <c r="C10" s="20"/>
      <c r="D10" s="21"/>
      <c r="E10" s="21"/>
      <c r="F10" s="21"/>
      <c r="G10" s="21"/>
      <c r="H10" s="21"/>
    </row>
    <row r="11" spans="1:8" ht="21.95" customHeight="1">
      <c r="A11" s="21"/>
      <c r="B11" s="20"/>
      <c r="C11" s="20"/>
      <c r="D11" s="21"/>
      <c r="E11" s="21"/>
      <c r="F11" s="21"/>
      <c r="G11" s="21"/>
      <c r="H11" s="21"/>
    </row>
    <row r="12" spans="1:8" ht="21.95" customHeight="1">
      <c r="A12" s="21"/>
      <c r="B12" s="20"/>
      <c r="C12" s="20"/>
      <c r="D12" s="21"/>
      <c r="E12" s="21"/>
      <c r="F12" s="21"/>
      <c r="G12" s="21"/>
      <c r="H12" s="21"/>
    </row>
    <row r="13" spans="1:8" ht="21.95" customHeight="1">
      <c r="A13" s="21"/>
      <c r="B13" s="20"/>
      <c r="C13" s="20"/>
      <c r="D13" s="21"/>
      <c r="E13" s="21"/>
      <c r="F13" s="21"/>
      <c r="G13" s="21"/>
      <c r="H13" s="21"/>
    </row>
    <row r="14" spans="1:8" ht="21.95" customHeight="1">
      <c r="A14" s="21"/>
      <c r="B14" s="20"/>
      <c r="C14" s="20"/>
      <c r="D14" s="21"/>
      <c r="E14" s="21"/>
      <c r="F14" s="21"/>
      <c r="G14" s="21"/>
      <c r="H14" s="21"/>
    </row>
    <row r="15" spans="1:8" ht="21.95" customHeight="1">
      <c r="A15" s="21"/>
      <c r="B15" s="20"/>
      <c r="C15" s="20"/>
      <c r="D15" s="21"/>
      <c r="E15" s="21"/>
      <c r="F15" s="21"/>
      <c r="G15" s="21"/>
      <c r="H15" s="21"/>
    </row>
    <row r="16" spans="1:8" ht="21.95" customHeight="1">
      <c r="A16" s="21"/>
      <c r="B16" s="20"/>
      <c r="C16" s="20"/>
      <c r="D16" s="21"/>
      <c r="E16" s="21"/>
      <c r="F16" s="21"/>
      <c r="G16" s="21"/>
      <c r="H16" s="21"/>
    </row>
    <row r="17" spans="1:8" s="2" customFormat="1" ht="21.95" customHeight="1">
      <c r="A17" s="21"/>
      <c r="B17" s="20"/>
      <c r="C17" s="20"/>
      <c r="D17" s="21"/>
      <c r="E17" s="21"/>
      <c r="F17" s="21"/>
      <c r="G17" s="21"/>
      <c r="H17" s="21"/>
    </row>
    <row r="18" spans="1:8" s="2" customFormat="1" ht="21.95" customHeight="1">
      <c r="A18" s="21"/>
      <c r="B18" s="20"/>
      <c r="C18" s="20"/>
      <c r="D18" s="21"/>
      <c r="E18" s="21"/>
      <c r="F18" s="21"/>
      <c r="G18" s="21"/>
      <c r="H18" s="21"/>
    </row>
    <row r="19" spans="1:8" s="2" customFormat="1" ht="21.95" customHeight="1">
      <c r="A19" s="21"/>
      <c r="B19" s="20"/>
      <c r="C19" s="20"/>
      <c r="D19" s="21"/>
      <c r="E19" s="21"/>
      <c r="F19" s="21"/>
      <c r="G19" s="21"/>
      <c r="H19" s="21"/>
    </row>
    <row r="20" spans="1:8" s="2" customFormat="1" ht="21.95" customHeight="1">
      <c r="A20" s="21"/>
      <c r="B20" s="20"/>
      <c r="C20" s="20"/>
      <c r="D20" s="21"/>
      <c r="E20" s="21"/>
      <c r="F20" s="21"/>
      <c r="G20" s="21"/>
      <c r="H20" s="21"/>
    </row>
    <row r="21" spans="1:8" s="2" customFormat="1" ht="21.95" customHeight="1">
      <c r="A21" s="21"/>
      <c r="B21" s="20"/>
      <c r="C21" s="20"/>
      <c r="D21" s="21"/>
      <c r="E21" s="21"/>
      <c r="F21" s="21"/>
      <c r="G21" s="21"/>
      <c r="H21" s="21"/>
    </row>
    <row r="22" spans="1:8" s="2" customFormat="1" ht="21.95" customHeight="1">
      <c r="A22" s="21"/>
      <c r="B22" s="20"/>
      <c r="C22" s="20"/>
      <c r="D22" s="21"/>
      <c r="E22" s="21"/>
      <c r="F22" s="21"/>
      <c r="G22" s="21"/>
      <c r="H22" s="21"/>
    </row>
    <row r="23" spans="1:8" ht="21.95" customHeight="1">
      <c r="A23" s="50" t="s">
        <v>18</v>
      </c>
      <c r="B23" s="51"/>
      <c r="C23" s="51"/>
      <c r="D23" s="51">
        <f>SUM(D4:D22)</f>
        <v>0</v>
      </c>
      <c r="E23" s="51">
        <f>SUM(E4:E22)</f>
        <v>0</v>
      </c>
      <c r="F23" s="51">
        <f>SUM(F4:F22)</f>
        <v>0</v>
      </c>
      <c r="G23" s="51">
        <f>SUM(G4:G22)</f>
        <v>0</v>
      </c>
      <c r="H23" s="51"/>
    </row>
  </sheetData>
  <mergeCells count="9">
    <mergeCell ref="H2:H3"/>
    <mergeCell ref="A2:A3"/>
    <mergeCell ref="B2:B3"/>
    <mergeCell ref="C2:C3"/>
    <mergeCell ref="A1:H1"/>
    <mergeCell ref="D2:D3"/>
    <mergeCell ref="E2:E3"/>
    <mergeCell ref="F2:F3"/>
    <mergeCell ref="G2:G3"/>
  </mergeCells>
  <phoneticPr fontId="2" type="noConversion"/>
  <printOptions horizontalCentered="1"/>
  <pageMargins left="0.19685039370078741" right="0.19685039370078741" top="0.70866141732283472" bottom="0.43307086614173229" header="0.43307086614173229" footer="0.15748031496062992"/>
  <pageSetup paperSize="9" orientation="landscape" horizontalDpi="300" verticalDpi="300" r:id="rId1"/>
  <headerFooter alignWithMargins="0">
    <oddHeader>&amp;C&amp;"돋움체,굵게"&amp;14공  사  집  계  표&amp;R&amp;"돋움,굵게"&amp;8&amp;P/&amp;N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1"/>
  <sheetViews>
    <sheetView view="pageBreakPreview" zoomScale="120" zoomScaleNormal="100" zoomScaleSheetLayoutView="120" workbookViewId="0">
      <selection activeCell="B7" sqref="B7"/>
    </sheetView>
  </sheetViews>
  <sheetFormatPr defaultRowHeight="18.95" customHeight="1"/>
  <cols>
    <col min="1" max="1" width="20.88671875" style="16" customWidth="1"/>
    <col min="2" max="2" width="16.6640625" style="16" customWidth="1"/>
    <col min="3" max="3" width="4.77734375" style="19" customWidth="1"/>
    <col min="4" max="4" width="4.77734375" style="16" customWidth="1"/>
    <col min="5" max="5" width="10.5546875" style="16" customWidth="1"/>
    <col min="6" max="6" width="11.77734375" style="16" customWidth="1"/>
    <col min="7" max="7" width="10.6640625" style="16" customWidth="1"/>
    <col min="8" max="8" width="11.77734375" style="16" customWidth="1"/>
    <col min="9" max="9" width="8.77734375" style="16" customWidth="1"/>
    <col min="10" max="10" width="11.77734375" style="16" customWidth="1"/>
    <col min="11" max="11" width="8.77734375" style="16" customWidth="1"/>
    <col min="12" max="12" width="11.77734375" style="16" customWidth="1"/>
    <col min="13" max="13" width="5.21875" style="16" customWidth="1"/>
    <col min="14" max="14" width="3.77734375" style="16" customWidth="1"/>
    <col min="15" max="15" width="17.88671875" style="16" customWidth="1"/>
    <col min="16" max="16384" width="8.88671875" style="16"/>
  </cols>
  <sheetData>
    <row r="1" spans="1:13" ht="27.75" customHeight="1">
      <c r="A1" s="15" t="s">
        <v>444</v>
      </c>
      <c r="B1" s="15"/>
      <c r="C1" s="15"/>
      <c r="D1" s="15"/>
      <c r="E1" s="15"/>
      <c r="F1" s="15"/>
      <c r="G1" s="15"/>
      <c r="H1" s="15"/>
    </row>
    <row r="2" spans="1:13" ht="18.95" customHeight="1">
      <c r="A2" s="70" t="s">
        <v>4</v>
      </c>
      <c r="B2" s="70" t="s">
        <v>2</v>
      </c>
      <c r="C2" s="70" t="s">
        <v>5</v>
      </c>
      <c r="D2" s="70" t="s">
        <v>6</v>
      </c>
      <c r="E2" s="70" t="s">
        <v>7</v>
      </c>
      <c r="F2" s="70"/>
      <c r="G2" s="70" t="s">
        <v>8</v>
      </c>
      <c r="H2" s="70"/>
      <c r="I2" s="70" t="s">
        <v>9</v>
      </c>
      <c r="J2" s="70"/>
      <c r="K2" s="70" t="s">
        <v>16</v>
      </c>
      <c r="L2" s="70"/>
      <c r="M2" s="70" t="s">
        <v>0</v>
      </c>
    </row>
    <row r="3" spans="1:13" ht="18.95" customHeight="1">
      <c r="A3" s="70"/>
      <c r="B3" s="70"/>
      <c r="C3" s="70"/>
      <c r="D3" s="70"/>
      <c r="E3" s="49" t="s">
        <v>3</v>
      </c>
      <c r="F3" s="49" t="s">
        <v>1</v>
      </c>
      <c r="G3" s="49" t="s">
        <v>3</v>
      </c>
      <c r="H3" s="49" t="s">
        <v>1</v>
      </c>
      <c r="I3" s="49" t="s">
        <v>3</v>
      </c>
      <c r="J3" s="49" t="s">
        <v>1</v>
      </c>
      <c r="K3" s="49" t="s">
        <v>3</v>
      </c>
      <c r="L3" s="49" t="s">
        <v>1</v>
      </c>
      <c r="M3" s="70"/>
    </row>
    <row r="4" spans="1:13" ht="18.95" customHeight="1">
      <c r="A4" s="1" t="s">
        <v>340</v>
      </c>
      <c r="B4" s="1"/>
      <c r="C4" s="24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8.95" customHeight="1">
      <c r="A5" s="1" t="s">
        <v>71</v>
      </c>
      <c r="B5" s="1"/>
      <c r="C5" s="24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8.95" customHeight="1">
      <c r="A6" s="22" t="s">
        <v>70</v>
      </c>
      <c r="B6" s="23"/>
      <c r="C6" s="17" t="s">
        <v>68</v>
      </c>
      <c r="D6" s="22">
        <v>407</v>
      </c>
      <c r="E6" s="23"/>
      <c r="F6" s="22">
        <f t="shared" ref="F6:F12" si="0">D6*E6</f>
        <v>0</v>
      </c>
      <c r="G6" s="22"/>
      <c r="H6" s="22">
        <f t="shared" ref="H6:H12" si="1">D6*G6</f>
        <v>0</v>
      </c>
      <c r="I6" s="22"/>
      <c r="J6" s="22">
        <f t="shared" ref="J6:J12" si="2">D6*I6</f>
        <v>0</v>
      </c>
      <c r="K6" s="22">
        <f t="shared" ref="K6:K12" si="3">E6+G6+I6</f>
        <v>0</v>
      </c>
      <c r="L6" s="22">
        <f t="shared" ref="L6:L12" si="4">D6*K6</f>
        <v>0</v>
      </c>
      <c r="M6" s="1"/>
    </row>
    <row r="7" spans="1:13" ht="18.95" customHeight="1">
      <c r="A7" s="22" t="s">
        <v>58</v>
      </c>
      <c r="B7" s="23"/>
      <c r="C7" s="17" t="s">
        <v>68</v>
      </c>
      <c r="D7" s="22">
        <v>407</v>
      </c>
      <c r="E7" s="23"/>
      <c r="F7" s="22">
        <f t="shared" si="0"/>
        <v>0</v>
      </c>
      <c r="G7" s="22"/>
      <c r="H7" s="22">
        <f t="shared" si="1"/>
        <v>0</v>
      </c>
      <c r="I7" s="22"/>
      <c r="J7" s="22">
        <f t="shared" si="2"/>
        <v>0</v>
      </c>
      <c r="K7" s="22">
        <f t="shared" si="3"/>
        <v>0</v>
      </c>
      <c r="L7" s="22">
        <f t="shared" si="4"/>
        <v>0</v>
      </c>
      <c r="M7" s="1"/>
    </row>
    <row r="8" spans="1:13" ht="18.95" customHeight="1">
      <c r="A8" s="22" t="s">
        <v>60</v>
      </c>
      <c r="B8" s="23"/>
      <c r="C8" s="17" t="s">
        <v>68</v>
      </c>
      <c r="D8" s="22">
        <v>407</v>
      </c>
      <c r="E8" s="23"/>
      <c r="F8" s="22">
        <f t="shared" si="0"/>
        <v>0</v>
      </c>
      <c r="G8" s="22"/>
      <c r="H8" s="22">
        <f t="shared" si="1"/>
        <v>0</v>
      </c>
      <c r="I8" s="22"/>
      <c r="J8" s="22">
        <f t="shared" si="2"/>
        <v>0</v>
      </c>
      <c r="K8" s="22">
        <f t="shared" si="3"/>
        <v>0</v>
      </c>
      <c r="L8" s="22">
        <f t="shared" si="4"/>
        <v>0</v>
      </c>
      <c r="M8" s="1"/>
    </row>
    <row r="9" spans="1:13" ht="18.95" customHeight="1">
      <c r="A9" s="22" t="s">
        <v>72</v>
      </c>
      <c r="B9" s="23"/>
      <c r="C9" s="17" t="s">
        <v>68</v>
      </c>
      <c r="D9" s="22">
        <v>407</v>
      </c>
      <c r="E9" s="23"/>
      <c r="F9" s="22">
        <f t="shared" si="0"/>
        <v>0</v>
      </c>
      <c r="G9" s="22"/>
      <c r="H9" s="22">
        <f t="shared" si="1"/>
        <v>0</v>
      </c>
      <c r="I9" s="22"/>
      <c r="J9" s="22">
        <f t="shared" si="2"/>
        <v>0</v>
      </c>
      <c r="K9" s="22">
        <f t="shared" si="3"/>
        <v>0</v>
      </c>
      <c r="L9" s="22">
        <f t="shared" si="4"/>
        <v>0</v>
      </c>
      <c r="M9" s="1"/>
    </row>
    <row r="10" spans="1:13" ht="18.95" customHeight="1">
      <c r="A10" s="22" t="s">
        <v>73</v>
      </c>
      <c r="B10" s="22"/>
      <c r="C10" s="17" t="s">
        <v>68</v>
      </c>
      <c r="D10" s="22">
        <v>407</v>
      </c>
      <c r="E10" s="22"/>
      <c r="F10" s="22">
        <f t="shared" si="0"/>
        <v>0</v>
      </c>
      <c r="G10" s="22"/>
      <c r="H10" s="22">
        <f t="shared" si="1"/>
        <v>0</v>
      </c>
      <c r="I10" s="22"/>
      <c r="J10" s="22">
        <f t="shared" si="2"/>
        <v>0</v>
      </c>
      <c r="K10" s="22">
        <f t="shared" si="3"/>
        <v>0</v>
      </c>
      <c r="L10" s="22">
        <f t="shared" si="4"/>
        <v>0</v>
      </c>
      <c r="M10" s="1"/>
    </row>
    <row r="11" spans="1:13" ht="18.95" customHeight="1">
      <c r="A11" s="22" t="s">
        <v>56</v>
      </c>
      <c r="B11" s="22" t="s">
        <v>54</v>
      </c>
      <c r="C11" s="17" t="s">
        <v>68</v>
      </c>
      <c r="D11" s="22">
        <v>407</v>
      </c>
      <c r="E11" s="22"/>
      <c r="F11" s="22">
        <f t="shared" si="0"/>
        <v>0</v>
      </c>
      <c r="G11" s="22"/>
      <c r="H11" s="22">
        <f t="shared" si="1"/>
        <v>0</v>
      </c>
      <c r="I11" s="22"/>
      <c r="J11" s="22">
        <f t="shared" si="2"/>
        <v>0</v>
      </c>
      <c r="K11" s="22">
        <f t="shared" si="3"/>
        <v>0</v>
      </c>
      <c r="L11" s="22">
        <f t="shared" si="4"/>
        <v>0</v>
      </c>
      <c r="M11" s="1"/>
    </row>
    <row r="12" spans="1:13" ht="18.95" customHeight="1">
      <c r="A12" s="22" t="s">
        <v>65</v>
      </c>
      <c r="B12" s="21" t="s">
        <v>66</v>
      </c>
      <c r="C12" s="26" t="s">
        <v>68</v>
      </c>
      <c r="D12" s="22">
        <v>407</v>
      </c>
      <c r="E12" s="21"/>
      <c r="F12" s="22">
        <f t="shared" si="0"/>
        <v>0</v>
      </c>
      <c r="G12" s="21"/>
      <c r="H12" s="22">
        <f t="shared" si="1"/>
        <v>0</v>
      </c>
      <c r="I12" s="21"/>
      <c r="J12" s="22">
        <f t="shared" si="2"/>
        <v>0</v>
      </c>
      <c r="K12" s="22">
        <f t="shared" si="3"/>
        <v>0</v>
      </c>
      <c r="L12" s="22">
        <f t="shared" si="4"/>
        <v>0</v>
      </c>
      <c r="M12" s="1"/>
    </row>
    <row r="13" spans="1:13" ht="18.95" customHeight="1">
      <c r="A13" s="1" t="s">
        <v>74</v>
      </c>
      <c r="B13" s="21"/>
      <c r="C13" s="26"/>
      <c r="D13" s="21"/>
      <c r="E13" s="21"/>
      <c r="F13" s="22"/>
      <c r="G13" s="21"/>
      <c r="H13" s="22"/>
      <c r="I13" s="21"/>
      <c r="J13" s="22"/>
      <c r="K13" s="22"/>
      <c r="L13" s="22"/>
      <c r="M13" s="1"/>
    </row>
    <row r="14" spans="1:13" ht="18.95" customHeight="1">
      <c r="A14" s="22" t="s">
        <v>168</v>
      </c>
      <c r="B14" s="22"/>
      <c r="C14" s="29" t="s">
        <v>102</v>
      </c>
      <c r="D14" s="22">
        <v>6</v>
      </c>
      <c r="E14" s="22"/>
      <c r="F14" s="22">
        <f t="shared" ref="F14" si="5">D14*E14</f>
        <v>0</v>
      </c>
      <c r="G14" s="21"/>
      <c r="H14" s="22">
        <f t="shared" ref="H14" si="6">D14*G14</f>
        <v>0</v>
      </c>
      <c r="I14" s="21"/>
      <c r="J14" s="22">
        <f t="shared" ref="J14" si="7">D14*I14</f>
        <v>0</v>
      </c>
      <c r="K14" s="22">
        <f t="shared" ref="K14" si="8">E14+G14+I14</f>
        <v>0</v>
      </c>
      <c r="L14" s="22">
        <f t="shared" ref="L14" si="9">D14*K14</f>
        <v>0</v>
      </c>
      <c r="M14" s="1"/>
    </row>
    <row r="15" spans="1:13" ht="18.95" customHeight="1">
      <c r="A15" s="22" t="s">
        <v>176</v>
      </c>
      <c r="B15" s="21" t="s">
        <v>314</v>
      </c>
      <c r="C15" s="26" t="s">
        <v>177</v>
      </c>
      <c r="D15" s="22">
        <v>3</v>
      </c>
      <c r="E15" s="21"/>
      <c r="F15" s="22">
        <f t="shared" ref="F15" si="10">D15*E15</f>
        <v>0</v>
      </c>
      <c r="G15" s="21"/>
      <c r="H15" s="22">
        <f t="shared" ref="H15" si="11">D15*G15</f>
        <v>0</v>
      </c>
      <c r="I15" s="21"/>
      <c r="J15" s="22">
        <f t="shared" ref="J15" si="12">D15*I15</f>
        <v>0</v>
      </c>
      <c r="K15" s="22">
        <f t="shared" ref="K15" si="13">E15+G15+I15</f>
        <v>0</v>
      </c>
      <c r="L15" s="22">
        <f t="shared" ref="L15" si="14">D15*K15</f>
        <v>0</v>
      </c>
      <c r="M15" s="1"/>
    </row>
    <row r="16" spans="1:13" ht="18.95" customHeight="1">
      <c r="A16" s="22" t="s">
        <v>174</v>
      </c>
      <c r="B16" s="21" t="s">
        <v>175</v>
      </c>
      <c r="C16" s="26" t="s">
        <v>68</v>
      </c>
      <c r="D16" s="22">
        <v>407</v>
      </c>
      <c r="E16" s="21"/>
      <c r="F16" s="22">
        <f t="shared" ref="F16:F22" si="15">D16*E16</f>
        <v>0</v>
      </c>
      <c r="G16" s="21"/>
      <c r="H16" s="22">
        <f t="shared" ref="H16:H22" si="16">D16*G16</f>
        <v>0</v>
      </c>
      <c r="I16" s="21"/>
      <c r="J16" s="22">
        <f t="shared" ref="J16:J22" si="17">D16*I16</f>
        <v>0</v>
      </c>
      <c r="K16" s="22">
        <f t="shared" ref="K16:K22" si="18">E16+G16+I16</f>
        <v>0</v>
      </c>
      <c r="L16" s="22">
        <f t="shared" ref="L16:L22" si="19">D16*K16</f>
        <v>0</v>
      </c>
      <c r="M16" s="1"/>
    </row>
    <row r="17" spans="1:13" ht="18.95" customHeight="1">
      <c r="A17" s="22" t="s">
        <v>141</v>
      </c>
      <c r="B17" s="21"/>
      <c r="C17" s="26" t="s">
        <v>68</v>
      </c>
      <c r="D17" s="22">
        <v>99</v>
      </c>
      <c r="E17" s="21"/>
      <c r="F17" s="22">
        <f t="shared" si="15"/>
        <v>0</v>
      </c>
      <c r="G17" s="21"/>
      <c r="H17" s="22">
        <f t="shared" si="16"/>
        <v>0</v>
      </c>
      <c r="I17" s="21"/>
      <c r="J17" s="22">
        <f t="shared" si="17"/>
        <v>0</v>
      </c>
      <c r="K17" s="22">
        <f t="shared" si="18"/>
        <v>0</v>
      </c>
      <c r="L17" s="22">
        <f t="shared" si="19"/>
        <v>0</v>
      </c>
      <c r="M17" s="1"/>
    </row>
    <row r="18" spans="1:13" ht="18.95" customHeight="1">
      <c r="A18" s="22" t="s">
        <v>354</v>
      </c>
      <c r="B18" s="21"/>
      <c r="C18" s="26" t="s">
        <v>68</v>
      </c>
      <c r="D18" s="22">
        <v>407</v>
      </c>
      <c r="E18" s="21"/>
      <c r="F18" s="22">
        <f t="shared" si="15"/>
        <v>0</v>
      </c>
      <c r="G18" s="21"/>
      <c r="H18" s="22">
        <f t="shared" si="16"/>
        <v>0</v>
      </c>
      <c r="I18" s="21"/>
      <c r="J18" s="22">
        <f t="shared" si="17"/>
        <v>0</v>
      </c>
      <c r="K18" s="22">
        <f t="shared" si="18"/>
        <v>0</v>
      </c>
      <c r="L18" s="22">
        <f t="shared" si="19"/>
        <v>0</v>
      </c>
      <c r="M18" s="23"/>
    </row>
    <row r="19" spans="1:13" ht="18.95" customHeight="1">
      <c r="A19" s="22" t="s">
        <v>59</v>
      </c>
      <c r="B19" s="22" t="s">
        <v>54</v>
      </c>
      <c r="C19" s="17" t="s">
        <v>55</v>
      </c>
      <c r="D19" s="22">
        <v>4</v>
      </c>
      <c r="E19" s="22"/>
      <c r="F19" s="22">
        <f t="shared" si="15"/>
        <v>0</v>
      </c>
      <c r="G19" s="22"/>
      <c r="H19" s="22">
        <f t="shared" si="16"/>
        <v>0</v>
      </c>
      <c r="I19" s="22"/>
      <c r="J19" s="22">
        <f t="shared" si="17"/>
        <v>0</v>
      </c>
      <c r="K19" s="22">
        <f t="shared" si="18"/>
        <v>0</v>
      </c>
      <c r="L19" s="22">
        <f t="shared" si="19"/>
        <v>0</v>
      </c>
      <c r="M19" s="23"/>
    </row>
    <row r="20" spans="1:13" ht="18.95" customHeight="1">
      <c r="A20" s="22" t="s">
        <v>59</v>
      </c>
      <c r="B20" s="22" t="s">
        <v>69</v>
      </c>
      <c r="C20" s="17" t="s">
        <v>55</v>
      </c>
      <c r="D20" s="22">
        <v>27</v>
      </c>
      <c r="E20" s="22"/>
      <c r="F20" s="22">
        <f t="shared" si="15"/>
        <v>0</v>
      </c>
      <c r="G20" s="22"/>
      <c r="H20" s="22">
        <f t="shared" si="16"/>
        <v>0</v>
      </c>
      <c r="I20" s="22"/>
      <c r="J20" s="22">
        <f t="shared" si="17"/>
        <v>0</v>
      </c>
      <c r="K20" s="22">
        <f t="shared" si="18"/>
        <v>0</v>
      </c>
      <c r="L20" s="22">
        <f t="shared" si="19"/>
        <v>0</v>
      </c>
      <c r="M20" s="23"/>
    </row>
    <row r="21" spans="1:13" ht="18.95" customHeight="1">
      <c r="A21" s="22" t="s">
        <v>144</v>
      </c>
      <c r="B21" s="22" t="s">
        <v>178</v>
      </c>
      <c r="C21" s="17" t="s">
        <v>146</v>
      </c>
      <c r="D21" s="22">
        <v>1</v>
      </c>
      <c r="E21" s="22"/>
      <c r="F21" s="22">
        <f t="shared" ref="F21" si="20">D21*E21</f>
        <v>0</v>
      </c>
      <c r="G21" s="22"/>
      <c r="H21" s="22">
        <f t="shared" ref="H21" si="21">D21*G21</f>
        <v>0</v>
      </c>
      <c r="I21" s="22"/>
      <c r="J21" s="22">
        <f t="shared" ref="J21" si="22">D21*I21</f>
        <v>0</v>
      </c>
      <c r="K21" s="22">
        <f t="shared" ref="K21" si="23">E21+G21+I21</f>
        <v>0</v>
      </c>
      <c r="L21" s="22">
        <f t="shared" ref="L21" si="24">D21*K21</f>
        <v>0</v>
      </c>
      <c r="M21" s="23"/>
    </row>
    <row r="22" spans="1:13" ht="18.95" customHeight="1">
      <c r="A22" s="22" t="s">
        <v>144</v>
      </c>
      <c r="B22" s="22" t="s">
        <v>145</v>
      </c>
      <c r="C22" s="17" t="s">
        <v>146</v>
      </c>
      <c r="D22" s="22">
        <v>2</v>
      </c>
      <c r="E22" s="22"/>
      <c r="F22" s="22">
        <f t="shared" si="15"/>
        <v>0</v>
      </c>
      <c r="G22" s="22"/>
      <c r="H22" s="22">
        <f t="shared" si="16"/>
        <v>0</v>
      </c>
      <c r="I22" s="22"/>
      <c r="J22" s="22">
        <f t="shared" si="17"/>
        <v>0</v>
      </c>
      <c r="K22" s="22">
        <f t="shared" si="18"/>
        <v>0</v>
      </c>
      <c r="L22" s="22">
        <f t="shared" si="19"/>
        <v>0</v>
      </c>
      <c r="M22" s="23"/>
    </row>
    <row r="23" spans="1:13" ht="18.95" customHeight="1">
      <c r="A23" s="1" t="s">
        <v>184</v>
      </c>
      <c r="B23" s="22"/>
      <c r="C23" s="17"/>
      <c r="D23" s="22"/>
      <c r="E23" s="22"/>
      <c r="F23" s="22"/>
      <c r="G23" s="22"/>
      <c r="H23" s="22"/>
      <c r="I23" s="22"/>
      <c r="J23" s="22"/>
      <c r="K23" s="22"/>
      <c r="L23" s="22"/>
      <c r="M23" s="23"/>
    </row>
    <row r="24" spans="1:13" ht="18.95" customHeight="1">
      <c r="A24" s="22" t="s">
        <v>179</v>
      </c>
      <c r="B24" s="22" t="s">
        <v>180</v>
      </c>
      <c r="C24" s="26" t="s">
        <v>68</v>
      </c>
      <c r="D24" s="22">
        <v>19</v>
      </c>
      <c r="E24" s="22"/>
      <c r="F24" s="22">
        <f t="shared" ref="F24:F32" si="25">D24*E24</f>
        <v>0</v>
      </c>
      <c r="G24" s="22"/>
      <c r="H24" s="22">
        <f t="shared" ref="H24:H32" si="26">D24*G24</f>
        <v>0</v>
      </c>
      <c r="I24" s="22"/>
      <c r="J24" s="22">
        <f t="shared" ref="J24:J32" si="27">D24*I24</f>
        <v>0</v>
      </c>
      <c r="K24" s="22">
        <f t="shared" ref="K24:K32" si="28">E24+G24+I24</f>
        <v>0</v>
      </c>
      <c r="L24" s="22">
        <f t="shared" ref="L24:L32" si="29">D24*K24</f>
        <v>0</v>
      </c>
      <c r="M24" s="23"/>
    </row>
    <row r="25" spans="1:13" ht="18.95" customHeight="1">
      <c r="A25" s="22" t="s">
        <v>181</v>
      </c>
      <c r="B25" s="22" t="s">
        <v>182</v>
      </c>
      <c r="C25" s="26" t="s">
        <v>68</v>
      </c>
      <c r="D25" s="22">
        <v>38</v>
      </c>
      <c r="E25" s="22"/>
      <c r="F25" s="22">
        <f t="shared" si="25"/>
        <v>0</v>
      </c>
      <c r="G25" s="22"/>
      <c r="H25" s="22">
        <f t="shared" si="26"/>
        <v>0</v>
      </c>
      <c r="I25" s="22"/>
      <c r="J25" s="22">
        <f t="shared" si="27"/>
        <v>0</v>
      </c>
      <c r="K25" s="22">
        <f t="shared" si="28"/>
        <v>0</v>
      </c>
      <c r="L25" s="22">
        <f t="shared" si="29"/>
        <v>0</v>
      </c>
      <c r="M25" s="23"/>
    </row>
    <row r="26" spans="1:13" ht="18.95" customHeight="1">
      <c r="A26" s="1" t="s">
        <v>301</v>
      </c>
      <c r="B26" s="22"/>
      <c r="C26" s="29"/>
      <c r="D26" s="22"/>
      <c r="E26" s="22"/>
      <c r="F26" s="22"/>
      <c r="G26" s="22"/>
      <c r="H26" s="22"/>
      <c r="I26" s="22"/>
      <c r="J26" s="22"/>
      <c r="K26" s="22"/>
      <c r="L26" s="22"/>
      <c r="M26" s="23"/>
    </row>
    <row r="27" spans="1:13" ht="18.95" customHeight="1">
      <c r="A27" s="22" t="s">
        <v>302</v>
      </c>
      <c r="B27" s="22" t="s">
        <v>304</v>
      </c>
      <c r="C27" s="29" t="s">
        <v>68</v>
      </c>
      <c r="D27" s="22">
        <v>95</v>
      </c>
      <c r="E27" s="22"/>
      <c r="F27" s="22">
        <f t="shared" ref="F27:F29" si="30">D27*E27</f>
        <v>0</v>
      </c>
      <c r="G27" s="22"/>
      <c r="H27" s="22">
        <f t="shared" ref="H27:H29" si="31">D27*G27</f>
        <v>0</v>
      </c>
      <c r="I27" s="22"/>
      <c r="J27" s="22">
        <f t="shared" ref="J27:J29" si="32">D27*I27</f>
        <v>0</v>
      </c>
      <c r="K27" s="22">
        <f t="shared" ref="K27:K29" si="33">E27+G27+I27</f>
        <v>0</v>
      </c>
      <c r="L27" s="22">
        <f t="shared" ref="L27:L29" si="34">D27*K27</f>
        <v>0</v>
      </c>
      <c r="M27" s="23"/>
    </row>
    <row r="28" spans="1:13" ht="18.95" customHeight="1">
      <c r="A28" s="22" t="s">
        <v>303</v>
      </c>
      <c r="B28" s="22" t="s">
        <v>305</v>
      </c>
      <c r="C28" s="29" t="s">
        <v>68</v>
      </c>
      <c r="D28" s="22">
        <v>95</v>
      </c>
      <c r="E28" s="22"/>
      <c r="F28" s="22">
        <f t="shared" si="30"/>
        <v>0</v>
      </c>
      <c r="G28" s="22"/>
      <c r="H28" s="22">
        <f t="shared" si="31"/>
        <v>0</v>
      </c>
      <c r="I28" s="22"/>
      <c r="J28" s="22">
        <f t="shared" si="32"/>
        <v>0</v>
      </c>
      <c r="K28" s="22">
        <f t="shared" si="33"/>
        <v>0</v>
      </c>
      <c r="L28" s="22">
        <f t="shared" si="34"/>
        <v>0</v>
      </c>
      <c r="M28" s="23"/>
    </row>
    <row r="29" spans="1:13" ht="18.95" customHeight="1">
      <c r="A29" s="22" t="s">
        <v>309</v>
      </c>
      <c r="B29" s="22"/>
      <c r="C29" s="29" t="s">
        <v>68</v>
      </c>
      <c r="D29" s="22">
        <v>95</v>
      </c>
      <c r="E29" s="22"/>
      <c r="F29" s="22">
        <f t="shared" si="30"/>
        <v>0</v>
      </c>
      <c r="G29" s="22"/>
      <c r="H29" s="22">
        <f t="shared" si="31"/>
        <v>0</v>
      </c>
      <c r="I29" s="22"/>
      <c r="J29" s="22">
        <f t="shared" si="32"/>
        <v>0</v>
      </c>
      <c r="K29" s="22">
        <f t="shared" si="33"/>
        <v>0</v>
      </c>
      <c r="L29" s="22">
        <f t="shared" si="34"/>
        <v>0</v>
      </c>
      <c r="M29" s="23"/>
    </row>
    <row r="30" spans="1:13" ht="18.95" customHeight="1">
      <c r="A30" s="1" t="s">
        <v>319</v>
      </c>
      <c r="B30" s="22"/>
      <c r="C30" s="17"/>
      <c r="D30" s="22"/>
      <c r="E30" s="22"/>
      <c r="F30" s="22"/>
      <c r="G30" s="22"/>
      <c r="H30" s="22"/>
      <c r="I30" s="22"/>
      <c r="J30" s="22"/>
      <c r="K30" s="22"/>
      <c r="L30" s="22"/>
      <c r="M30" s="23"/>
    </row>
    <row r="31" spans="1:13" ht="18.95" customHeight="1">
      <c r="A31" s="22" t="s">
        <v>375</v>
      </c>
      <c r="B31" s="22" t="s">
        <v>300</v>
      </c>
      <c r="C31" s="29" t="s">
        <v>68</v>
      </c>
      <c r="D31" s="22">
        <v>84</v>
      </c>
      <c r="E31" s="22"/>
      <c r="F31" s="22">
        <f t="shared" ref="F31" si="35">D31*E31</f>
        <v>0</v>
      </c>
      <c r="G31" s="22"/>
      <c r="H31" s="22">
        <f t="shared" ref="H31" si="36">D31*G31</f>
        <v>0</v>
      </c>
      <c r="I31" s="22"/>
      <c r="J31" s="22">
        <f t="shared" ref="J31" si="37">D31*I31</f>
        <v>0</v>
      </c>
      <c r="K31" s="22">
        <f t="shared" ref="K31" si="38">E31+G31+I31</f>
        <v>0</v>
      </c>
      <c r="L31" s="22">
        <f t="shared" ref="L31" si="39">D31*K31</f>
        <v>0</v>
      </c>
      <c r="M31" s="23"/>
    </row>
    <row r="32" spans="1:13" ht="18.95" customHeight="1">
      <c r="A32" s="22" t="s">
        <v>233</v>
      </c>
      <c r="B32" s="22" t="s">
        <v>185</v>
      </c>
      <c r="C32" s="26" t="s">
        <v>68</v>
      </c>
      <c r="D32" s="22">
        <v>95</v>
      </c>
      <c r="E32" s="22"/>
      <c r="F32" s="22">
        <f t="shared" si="25"/>
        <v>0</v>
      </c>
      <c r="G32" s="22"/>
      <c r="H32" s="22">
        <f t="shared" si="26"/>
        <v>0</v>
      </c>
      <c r="I32" s="22"/>
      <c r="J32" s="22">
        <f t="shared" si="27"/>
        <v>0</v>
      </c>
      <c r="K32" s="22">
        <f t="shared" si="28"/>
        <v>0</v>
      </c>
      <c r="L32" s="22">
        <f t="shared" si="29"/>
        <v>0</v>
      </c>
      <c r="M32" s="23"/>
    </row>
    <row r="33" spans="1:13" ht="18.95" customHeight="1">
      <c r="A33" s="22" t="s">
        <v>234</v>
      </c>
      <c r="B33" s="22" t="s">
        <v>235</v>
      </c>
      <c r="C33" s="29" t="s">
        <v>68</v>
      </c>
      <c r="D33" s="22">
        <v>106</v>
      </c>
      <c r="E33" s="22"/>
      <c r="F33" s="22">
        <f t="shared" ref="F33:F35" si="40">D33*E33</f>
        <v>0</v>
      </c>
      <c r="G33" s="37"/>
      <c r="H33" s="22">
        <f t="shared" ref="H33" si="41">D33*G33</f>
        <v>0</v>
      </c>
      <c r="I33" s="37"/>
      <c r="J33" s="22">
        <f t="shared" ref="J33" si="42">D33*I33</f>
        <v>0</v>
      </c>
      <c r="K33" s="22">
        <f t="shared" ref="K33" si="43">E33+G33+I33</f>
        <v>0</v>
      </c>
      <c r="L33" s="22">
        <f t="shared" ref="L33" si="44">D33*K33</f>
        <v>0</v>
      </c>
      <c r="M33" s="23"/>
    </row>
    <row r="34" spans="1:13" ht="18.95" customHeight="1">
      <c r="A34" s="22" t="s">
        <v>313</v>
      </c>
      <c r="B34" s="22"/>
      <c r="C34" s="29" t="s">
        <v>68</v>
      </c>
      <c r="D34" s="22">
        <v>9</v>
      </c>
      <c r="E34" s="22"/>
      <c r="F34" s="22">
        <f t="shared" ref="F34" si="45">D34*E34</f>
        <v>0</v>
      </c>
      <c r="G34" s="22"/>
      <c r="H34" s="22">
        <f t="shared" ref="H34" si="46">D34*G34</f>
        <v>0</v>
      </c>
      <c r="I34" s="22"/>
      <c r="J34" s="22">
        <f t="shared" ref="J34" si="47">D34*I34</f>
        <v>0</v>
      </c>
      <c r="K34" s="22">
        <f t="shared" ref="K34" si="48">E34+G34+I34</f>
        <v>0</v>
      </c>
      <c r="L34" s="22">
        <f t="shared" ref="L34" si="49">D34*K34</f>
        <v>0</v>
      </c>
      <c r="M34" s="23"/>
    </row>
    <row r="35" spans="1:13" ht="18.95" customHeight="1">
      <c r="A35" s="22" t="s">
        <v>306</v>
      </c>
      <c r="B35" s="22" t="s">
        <v>307</v>
      </c>
      <c r="C35" s="29" t="s">
        <v>308</v>
      </c>
      <c r="D35" s="22">
        <v>71</v>
      </c>
      <c r="E35" s="22"/>
      <c r="F35" s="22">
        <f t="shared" si="40"/>
        <v>0</v>
      </c>
      <c r="G35" s="22"/>
      <c r="H35" s="22">
        <f t="shared" ref="H35" si="50">D35*G35</f>
        <v>0</v>
      </c>
      <c r="I35" s="22"/>
      <c r="J35" s="22">
        <f t="shared" ref="J35" si="51">D35*I35</f>
        <v>0</v>
      </c>
      <c r="K35" s="22">
        <f t="shared" ref="K35" si="52">E35+G35+I35</f>
        <v>0</v>
      </c>
      <c r="L35" s="22">
        <f t="shared" ref="L35" si="53">D35*K35</f>
        <v>0</v>
      </c>
      <c r="M35" s="23"/>
    </row>
    <row r="36" spans="1:13" ht="18.95" customHeight="1">
      <c r="A36" s="22" t="s">
        <v>183</v>
      </c>
      <c r="B36" s="22" t="s">
        <v>312</v>
      </c>
      <c r="C36" s="29" t="s">
        <v>186</v>
      </c>
      <c r="D36" s="22">
        <v>20</v>
      </c>
      <c r="E36" s="22"/>
      <c r="F36" s="22">
        <f t="shared" ref="F36" si="54">D36*E36</f>
        <v>0</v>
      </c>
      <c r="G36" s="22"/>
      <c r="H36" s="22">
        <f t="shared" ref="H36" si="55">D36*G36</f>
        <v>0</v>
      </c>
      <c r="I36" s="22"/>
      <c r="J36" s="22">
        <f t="shared" ref="J36" si="56">D36*I36</f>
        <v>0</v>
      </c>
      <c r="K36" s="22">
        <f t="shared" ref="K36" si="57">E36+G36+I36</f>
        <v>0</v>
      </c>
      <c r="L36" s="22">
        <f t="shared" ref="L36" si="58">D36*K36</f>
        <v>0</v>
      </c>
      <c r="M36" s="23"/>
    </row>
    <row r="37" spans="1:13" ht="18.95" customHeight="1">
      <c r="A37" s="1" t="s">
        <v>320</v>
      </c>
      <c r="B37" s="22"/>
      <c r="C37" s="17"/>
      <c r="D37" s="22"/>
      <c r="E37" s="22"/>
      <c r="F37" s="22"/>
      <c r="G37" s="22"/>
      <c r="H37" s="22"/>
      <c r="I37" s="22"/>
      <c r="J37" s="22"/>
      <c r="K37" s="22"/>
      <c r="L37" s="22"/>
      <c r="M37" s="23"/>
    </row>
    <row r="38" spans="1:13" ht="18.95" customHeight="1">
      <c r="A38" s="37" t="s">
        <v>358</v>
      </c>
      <c r="B38" s="37" t="s">
        <v>386</v>
      </c>
      <c r="C38" s="38" t="s">
        <v>113</v>
      </c>
      <c r="D38" s="37">
        <v>7</v>
      </c>
      <c r="E38" s="37"/>
      <c r="F38" s="37">
        <f t="shared" ref="F38:F40" si="59">D38*E38</f>
        <v>0</v>
      </c>
      <c r="G38" s="21"/>
      <c r="H38" s="37">
        <f t="shared" ref="H38:H40" si="60">D38*G38</f>
        <v>0</v>
      </c>
      <c r="I38" s="21"/>
      <c r="J38" s="37">
        <f t="shared" ref="J38:J40" si="61">D38*I38</f>
        <v>0</v>
      </c>
      <c r="K38" s="37">
        <f t="shared" ref="K38:K40" si="62">E38+G38+I38</f>
        <v>0</v>
      </c>
      <c r="L38" s="37">
        <f t="shared" ref="L38:L40" si="63">D38*K38</f>
        <v>0</v>
      </c>
      <c r="M38" s="23"/>
    </row>
    <row r="39" spans="1:13" ht="18.95" customHeight="1">
      <c r="A39" s="37" t="s">
        <v>358</v>
      </c>
      <c r="B39" s="37" t="s">
        <v>387</v>
      </c>
      <c r="C39" s="38" t="s">
        <v>113</v>
      </c>
      <c r="D39" s="37">
        <v>4</v>
      </c>
      <c r="E39" s="37"/>
      <c r="F39" s="37">
        <f t="shared" si="59"/>
        <v>0</v>
      </c>
      <c r="G39" s="21"/>
      <c r="H39" s="37">
        <f t="shared" si="60"/>
        <v>0</v>
      </c>
      <c r="I39" s="21"/>
      <c r="J39" s="37">
        <f t="shared" si="61"/>
        <v>0</v>
      </c>
      <c r="K39" s="37">
        <f t="shared" si="62"/>
        <v>0</v>
      </c>
      <c r="L39" s="37">
        <f t="shared" si="63"/>
        <v>0</v>
      </c>
      <c r="M39" s="23"/>
    </row>
    <row r="40" spans="1:13" ht="18.95" customHeight="1">
      <c r="A40" s="37" t="s">
        <v>236</v>
      </c>
      <c r="B40" s="37" t="s">
        <v>385</v>
      </c>
      <c r="C40" s="38" t="s">
        <v>63</v>
      </c>
      <c r="D40" s="37">
        <v>7</v>
      </c>
      <c r="E40" s="37"/>
      <c r="F40" s="37">
        <f t="shared" si="59"/>
        <v>0</v>
      </c>
      <c r="G40" s="21"/>
      <c r="H40" s="37">
        <f t="shared" si="60"/>
        <v>0</v>
      </c>
      <c r="I40" s="21"/>
      <c r="J40" s="37">
        <f t="shared" si="61"/>
        <v>0</v>
      </c>
      <c r="K40" s="37">
        <f t="shared" si="62"/>
        <v>0</v>
      </c>
      <c r="L40" s="37">
        <f t="shared" si="63"/>
        <v>0</v>
      </c>
      <c r="M40" s="23"/>
    </row>
    <row r="41" spans="1:13" ht="18.95" customHeight="1">
      <c r="A41" s="37" t="s">
        <v>236</v>
      </c>
      <c r="B41" s="37" t="s">
        <v>387</v>
      </c>
      <c r="C41" s="38" t="s">
        <v>63</v>
      </c>
      <c r="D41" s="37">
        <v>4</v>
      </c>
      <c r="E41" s="37"/>
      <c r="F41" s="37">
        <f t="shared" ref="F41" si="64">D41*E41</f>
        <v>0</v>
      </c>
      <c r="G41" s="21"/>
      <c r="H41" s="37">
        <f t="shared" ref="H41" si="65">D41*G41</f>
        <v>0</v>
      </c>
      <c r="I41" s="21"/>
      <c r="J41" s="37">
        <f t="shared" ref="J41" si="66">D41*I41</f>
        <v>0</v>
      </c>
      <c r="K41" s="37">
        <f t="shared" ref="K41" si="67">E41+G41+I41</f>
        <v>0</v>
      </c>
      <c r="L41" s="37">
        <f t="shared" ref="L41" si="68">D41*K41</f>
        <v>0</v>
      </c>
      <c r="M41" s="23"/>
    </row>
    <row r="42" spans="1:13" ht="18.95" customHeight="1">
      <c r="A42" s="37" t="s">
        <v>389</v>
      </c>
      <c r="B42" s="37" t="s">
        <v>390</v>
      </c>
      <c r="C42" s="38" t="s">
        <v>391</v>
      </c>
      <c r="D42" s="37">
        <v>22</v>
      </c>
      <c r="E42" s="37"/>
      <c r="F42" s="37">
        <f t="shared" ref="F42" si="69">D42*E42</f>
        <v>0</v>
      </c>
      <c r="G42" s="21"/>
      <c r="H42" s="37">
        <f t="shared" ref="H42" si="70">D42*G42</f>
        <v>0</v>
      </c>
      <c r="I42" s="21"/>
      <c r="J42" s="37">
        <f t="shared" ref="J42" si="71">D42*I42</f>
        <v>0</v>
      </c>
      <c r="K42" s="37">
        <f t="shared" ref="K42" si="72">E42+G42+I42</f>
        <v>0</v>
      </c>
      <c r="L42" s="37">
        <f t="shared" ref="L42" si="73">D42*K42</f>
        <v>0</v>
      </c>
      <c r="M42" s="23"/>
    </row>
    <row r="43" spans="1:13" ht="18.95" customHeight="1">
      <c r="A43" s="22" t="s">
        <v>388</v>
      </c>
      <c r="B43" s="22" t="s">
        <v>189</v>
      </c>
      <c r="C43" s="26" t="s">
        <v>63</v>
      </c>
      <c r="D43" s="22">
        <v>11</v>
      </c>
      <c r="E43" s="22"/>
      <c r="F43" s="22">
        <f t="shared" ref="F43:F44" si="74">D43*E43</f>
        <v>0</v>
      </c>
      <c r="G43" s="21"/>
      <c r="H43" s="22">
        <f t="shared" ref="H43:H44" si="75">D43*G43</f>
        <v>0</v>
      </c>
      <c r="I43" s="21"/>
      <c r="J43" s="22">
        <f t="shared" ref="J43:J44" si="76">D43*I43</f>
        <v>0</v>
      </c>
      <c r="K43" s="22">
        <f t="shared" ref="K43:K44" si="77">E43+G43+I43</f>
        <v>0</v>
      </c>
      <c r="L43" s="22">
        <f t="shared" ref="L43:L44" si="78">D43*K43</f>
        <v>0</v>
      </c>
      <c r="M43" s="23"/>
    </row>
    <row r="44" spans="1:13" ht="18.95" customHeight="1">
      <c r="A44" s="22" t="s">
        <v>187</v>
      </c>
      <c r="B44" s="22" t="s">
        <v>188</v>
      </c>
      <c r="C44" s="26" t="s">
        <v>63</v>
      </c>
      <c r="D44" s="22">
        <v>11</v>
      </c>
      <c r="E44" s="22"/>
      <c r="F44" s="22">
        <f t="shared" si="74"/>
        <v>0</v>
      </c>
      <c r="G44" s="21"/>
      <c r="H44" s="22">
        <f t="shared" si="75"/>
        <v>0</v>
      </c>
      <c r="I44" s="21"/>
      <c r="J44" s="22">
        <f t="shared" si="76"/>
        <v>0</v>
      </c>
      <c r="K44" s="22">
        <f t="shared" si="77"/>
        <v>0</v>
      </c>
      <c r="L44" s="22">
        <f t="shared" si="78"/>
        <v>0</v>
      </c>
      <c r="M44" s="23"/>
    </row>
    <row r="45" spans="1:13" ht="18.95" customHeight="1">
      <c r="A45" s="22" t="s">
        <v>357</v>
      </c>
      <c r="B45" s="28" t="s">
        <v>298</v>
      </c>
      <c r="C45" s="26" t="s">
        <v>177</v>
      </c>
      <c r="D45" s="22">
        <v>6</v>
      </c>
      <c r="E45" s="22"/>
      <c r="F45" s="22">
        <f t="shared" ref="F45:F46" si="79">D45*E45</f>
        <v>0</v>
      </c>
      <c r="G45" s="21"/>
      <c r="H45" s="22">
        <f t="shared" ref="H45:H46" si="80">D45*G45</f>
        <v>0</v>
      </c>
      <c r="I45" s="21"/>
      <c r="J45" s="22">
        <f t="shared" ref="J45:J46" si="81">D45*I45</f>
        <v>0</v>
      </c>
      <c r="K45" s="22">
        <f t="shared" ref="K45:K46" si="82">E45+G45+I45</f>
        <v>0</v>
      </c>
      <c r="L45" s="22">
        <f t="shared" ref="L45:L46" si="83">D45*K45</f>
        <v>0</v>
      </c>
      <c r="M45" s="23"/>
    </row>
    <row r="46" spans="1:13" s="53" customFormat="1" ht="18.95" customHeight="1">
      <c r="A46" s="59" t="s">
        <v>376</v>
      </c>
      <c r="B46" s="59" t="s">
        <v>377</v>
      </c>
      <c r="C46" s="57" t="s">
        <v>249</v>
      </c>
      <c r="D46" s="59">
        <v>10</v>
      </c>
      <c r="E46" s="59"/>
      <c r="F46" s="59">
        <f t="shared" si="79"/>
        <v>0</v>
      </c>
      <c r="G46" s="59"/>
      <c r="H46" s="59">
        <f t="shared" si="80"/>
        <v>0</v>
      </c>
      <c r="I46" s="59"/>
      <c r="J46" s="59">
        <f t="shared" si="81"/>
        <v>0</v>
      </c>
      <c r="K46" s="59">
        <f t="shared" si="82"/>
        <v>0</v>
      </c>
      <c r="L46" s="59">
        <f t="shared" si="83"/>
        <v>0</v>
      </c>
      <c r="M46" s="60"/>
    </row>
    <row r="47" spans="1:13" ht="18.95" customHeight="1">
      <c r="A47" s="1" t="s">
        <v>321</v>
      </c>
      <c r="B47" s="28"/>
      <c r="C47" s="29"/>
      <c r="D47" s="22"/>
      <c r="E47" s="22"/>
      <c r="F47" s="22"/>
      <c r="G47" s="21"/>
      <c r="H47" s="22"/>
      <c r="I47" s="21"/>
      <c r="J47" s="22"/>
      <c r="K47" s="22"/>
      <c r="L47" s="22"/>
      <c r="M47" s="23"/>
    </row>
    <row r="48" spans="1:13" ht="18.95" customHeight="1">
      <c r="A48" s="1" t="s">
        <v>322</v>
      </c>
      <c r="B48" s="28"/>
      <c r="C48" s="29"/>
      <c r="D48" s="22"/>
      <c r="E48" s="22"/>
      <c r="F48" s="22"/>
      <c r="G48" s="21"/>
      <c r="H48" s="22"/>
      <c r="I48" s="21"/>
      <c r="J48" s="22"/>
      <c r="K48" s="22"/>
      <c r="L48" s="22"/>
      <c r="M48" s="23"/>
    </row>
    <row r="49" spans="1:13" ht="18.95" customHeight="1">
      <c r="A49" s="31" t="s">
        <v>237</v>
      </c>
      <c r="B49" s="32" t="s">
        <v>238</v>
      </c>
      <c r="C49" s="29" t="s">
        <v>239</v>
      </c>
      <c r="D49" s="29">
        <v>1</v>
      </c>
      <c r="E49" s="29"/>
      <c r="F49" s="22">
        <f t="shared" ref="F49:F112" si="84">D49*E49</f>
        <v>0</v>
      </c>
      <c r="G49" s="21"/>
      <c r="H49" s="22">
        <f t="shared" ref="H49:H53" si="85">D49*G49</f>
        <v>0</v>
      </c>
      <c r="I49" s="21"/>
      <c r="J49" s="22">
        <f t="shared" ref="J49:J53" si="86">D49*I49</f>
        <v>0</v>
      </c>
      <c r="K49" s="22">
        <f t="shared" ref="K49:K53" si="87">E49+G49+I49</f>
        <v>0</v>
      </c>
      <c r="L49" s="22">
        <f t="shared" ref="L49:L53" si="88">D49*K49</f>
        <v>0</v>
      </c>
      <c r="M49" s="17"/>
    </row>
    <row r="50" spans="1:13" ht="18.95" customHeight="1">
      <c r="A50" s="31" t="s">
        <v>240</v>
      </c>
      <c r="B50" s="32" t="s">
        <v>241</v>
      </c>
      <c r="C50" s="29" t="s">
        <v>239</v>
      </c>
      <c r="D50" s="29">
        <v>2</v>
      </c>
      <c r="E50" s="29"/>
      <c r="F50" s="22">
        <f t="shared" si="84"/>
        <v>0</v>
      </c>
      <c r="G50" s="21"/>
      <c r="H50" s="22">
        <f t="shared" si="85"/>
        <v>0</v>
      </c>
      <c r="I50" s="21"/>
      <c r="J50" s="22">
        <f t="shared" si="86"/>
        <v>0</v>
      </c>
      <c r="K50" s="22">
        <f t="shared" si="87"/>
        <v>0</v>
      </c>
      <c r="L50" s="22">
        <f t="shared" si="88"/>
        <v>0</v>
      </c>
      <c r="M50" s="17"/>
    </row>
    <row r="51" spans="1:13" ht="18.95" customHeight="1">
      <c r="A51" s="31" t="s">
        <v>242</v>
      </c>
      <c r="B51" s="32"/>
      <c r="C51" s="29" t="s">
        <v>243</v>
      </c>
      <c r="D51" s="29">
        <v>2</v>
      </c>
      <c r="E51" s="29"/>
      <c r="F51" s="22">
        <f t="shared" si="84"/>
        <v>0</v>
      </c>
      <c r="G51" s="21"/>
      <c r="H51" s="22">
        <f t="shared" si="85"/>
        <v>0</v>
      </c>
      <c r="I51" s="21"/>
      <c r="J51" s="22">
        <f t="shared" si="86"/>
        <v>0</v>
      </c>
      <c r="K51" s="22">
        <f t="shared" si="87"/>
        <v>0</v>
      </c>
      <c r="L51" s="22">
        <f t="shared" si="88"/>
        <v>0</v>
      </c>
      <c r="M51" s="17"/>
    </row>
    <row r="52" spans="1:13" ht="18.95" customHeight="1">
      <c r="A52" s="31" t="s">
        <v>275</v>
      </c>
      <c r="B52" s="32" t="s">
        <v>244</v>
      </c>
      <c r="C52" s="29" t="s">
        <v>245</v>
      </c>
      <c r="D52" s="29">
        <v>5</v>
      </c>
      <c r="E52" s="29"/>
      <c r="F52" s="22">
        <f t="shared" si="84"/>
        <v>0</v>
      </c>
      <c r="G52" s="21"/>
      <c r="H52" s="22">
        <f t="shared" si="85"/>
        <v>0</v>
      </c>
      <c r="I52" s="21"/>
      <c r="J52" s="22">
        <f t="shared" si="86"/>
        <v>0</v>
      </c>
      <c r="K52" s="22">
        <f t="shared" si="87"/>
        <v>0</v>
      </c>
      <c r="L52" s="22">
        <f t="shared" si="88"/>
        <v>0</v>
      </c>
      <c r="M52" s="17"/>
    </row>
    <row r="53" spans="1:13" ht="18.95" customHeight="1">
      <c r="A53" s="31" t="s">
        <v>275</v>
      </c>
      <c r="B53" s="32" t="s">
        <v>66</v>
      </c>
      <c r="C53" s="29" t="s">
        <v>245</v>
      </c>
      <c r="D53" s="29">
        <v>2</v>
      </c>
      <c r="E53" s="29"/>
      <c r="F53" s="22">
        <f t="shared" si="84"/>
        <v>0</v>
      </c>
      <c r="G53" s="21"/>
      <c r="H53" s="22">
        <f t="shared" si="85"/>
        <v>0</v>
      </c>
      <c r="I53" s="21"/>
      <c r="J53" s="22">
        <f t="shared" si="86"/>
        <v>0</v>
      </c>
      <c r="K53" s="22">
        <f t="shared" si="87"/>
        <v>0</v>
      </c>
      <c r="L53" s="22">
        <f t="shared" si="88"/>
        <v>0</v>
      </c>
      <c r="M53" s="23"/>
    </row>
    <row r="54" spans="1:13" ht="18.95" customHeight="1">
      <c r="A54" s="1" t="s">
        <v>323</v>
      </c>
      <c r="B54" s="33"/>
      <c r="C54" s="29"/>
      <c r="D54" s="29"/>
      <c r="E54" s="21"/>
      <c r="F54" s="22"/>
      <c r="G54" s="21"/>
      <c r="H54" s="22"/>
      <c r="I54" s="21"/>
      <c r="J54" s="22"/>
      <c r="K54" s="22"/>
      <c r="L54" s="22"/>
      <c r="M54" s="17"/>
    </row>
    <row r="55" spans="1:13" ht="18.95" customHeight="1">
      <c r="A55" s="31" t="s">
        <v>247</v>
      </c>
      <c r="B55" s="33" t="s">
        <v>251</v>
      </c>
      <c r="C55" s="29" t="s">
        <v>249</v>
      </c>
      <c r="D55" s="29">
        <v>13</v>
      </c>
      <c r="E55" s="21"/>
      <c r="F55" s="22">
        <f t="shared" si="84"/>
        <v>0</v>
      </c>
      <c r="G55" s="21"/>
      <c r="H55" s="22">
        <f t="shared" ref="H55:H108" si="89">D55*G55</f>
        <v>0</v>
      </c>
      <c r="I55" s="21"/>
      <c r="J55" s="22">
        <f t="shared" ref="J55:J108" si="90">D55*I55</f>
        <v>0</v>
      </c>
      <c r="K55" s="22">
        <f t="shared" ref="K55:K108" si="91">E55+G55+I55</f>
        <v>0</v>
      </c>
      <c r="L55" s="22">
        <f t="shared" ref="L55:L108" si="92">D55*K55</f>
        <v>0</v>
      </c>
      <c r="M55" s="17"/>
    </row>
    <row r="56" spans="1:13" ht="18.95" customHeight="1">
      <c r="A56" s="31" t="s">
        <v>247</v>
      </c>
      <c r="B56" s="33" t="s">
        <v>252</v>
      </c>
      <c r="C56" s="29" t="s">
        <v>249</v>
      </c>
      <c r="D56" s="29">
        <v>11</v>
      </c>
      <c r="E56" s="21"/>
      <c r="F56" s="22">
        <f t="shared" si="84"/>
        <v>0</v>
      </c>
      <c r="G56" s="21"/>
      <c r="H56" s="22">
        <f t="shared" si="89"/>
        <v>0</v>
      </c>
      <c r="I56" s="21"/>
      <c r="J56" s="22">
        <f t="shared" si="90"/>
        <v>0</v>
      </c>
      <c r="K56" s="22">
        <f t="shared" si="91"/>
        <v>0</v>
      </c>
      <c r="L56" s="22">
        <f t="shared" si="92"/>
        <v>0</v>
      </c>
      <c r="M56" s="17"/>
    </row>
    <row r="57" spans="1:13" ht="18.95" customHeight="1">
      <c r="A57" s="31" t="s">
        <v>247</v>
      </c>
      <c r="B57" s="33" t="s">
        <v>253</v>
      </c>
      <c r="C57" s="29" t="s">
        <v>249</v>
      </c>
      <c r="D57" s="29">
        <v>18</v>
      </c>
      <c r="E57" s="21"/>
      <c r="F57" s="22">
        <f t="shared" si="84"/>
        <v>0</v>
      </c>
      <c r="G57" s="21"/>
      <c r="H57" s="22">
        <f t="shared" si="89"/>
        <v>0</v>
      </c>
      <c r="I57" s="21"/>
      <c r="J57" s="22">
        <f t="shared" si="90"/>
        <v>0</v>
      </c>
      <c r="K57" s="22">
        <f t="shared" si="91"/>
        <v>0</v>
      </c>
      <c r="L57" s="22">
        <f t="shared" si="92"/>
        <v>0</v>
      </c>
      <c r="M57" s="17"/>
    </row>
    <row r="58" spans="1:13" ht="18.95" customHeight="1">
      <c r="A58" s="31" t="s">
        <v>247</v>
      </c>
      <c r="B58" s="33" t="s">
        <v>254</v>
      </c>
      <c r="C58" s="29" t="s">
        <v>249</v>
      </c>
      <c r="D58" s="29">
        <v>18</v>
      </c>
      <c r="E58" s="21"/>
      <c r="F58" s="22">
        <f t="shared" si="84"/>
        <v>0</v>
      </c>
      <c r="G58" s="21"/>
      <c r="H58" s="22">
        <f t="shared" si="89"/>
        <v>0</v>
      </c>
      <c r="I58" s="21"/>
      <c r="J58" s="22">
        <f t="shared" si="90"/>
        <v>0</v>
      </c>
      <c r="K58" s="22">
        <f t="shared" si="91"/>
        <v>0</v>
      </c>
      <c r="L58" s="22">
        <f t="shared" si="92"/>
        <v>0</v>
      </c>
      <c r="M58" s="17"/>
    </row>
    <row r="59" spans="1:13" ht="18.95" customHeight="1">
      <c r="A59" s="31" t="s">
        <v>247</v>
      </c>
      <c r="B59" s="33" t="s">
        <v>255</v>
      </c>
      <c r="C59" s="29" t="s">
        <v>249</v>
      </c>
      <c r="D59" s="29">
        <v>37</v>
      </c>
      <c r="E59" s="21"/>
      <c r="F59" s="22">
        <f t="shared" si="84"/>
        <v>0</v>
      </c>
      <c r="G59" s="21"/>
      <c r="H59" s="22">
        <f t="shared" si="89"/>
        <v>0</v>
      </c>
      <c r="I59" s="21"/>
      <c r="J59" s="22">
        <f t="shared" si="90"/>
        <v>0</v>
      </c>
      <c r="K59" s="22">
        <f t="shared" si="91"/>
        <v>0</v>
      </c>
      <c r="L59" s="22">
        <f t="shared" si="92"/>
        <v>0</v>
      </c>
      <c r="M59" s="17"/>
    </row>
    <row r="60" spans="1:13" ht="18.95" customHeight="1">
      <c r="A60" s="31" t="s">
        <v>256</v>
      </c>
      <c r="B60" s="33" t="s">
        <v>251</v>
      </c>
      <c r="C60" s="29" t="s">
        <v>257</v>
      </c>
      <c r="D60" s="29">
        <v>3</v>
      </c>
      <c r="E60" s="21"/>
      <c r="F60" s="22">
        <f t="shared" si="84"/>
        <v>0</v>
      </c>
      <c r="G60" s="21"/>
      <c r="H60" s="22">
        <f t="shared" si="89"/>
        <v>0</v>
      </c>
      <c r="I60" s="21"/>
      <c r="J60" s="22">
        <f t="shared" si="90"/>
        <v>0</v>
      </c>
      <c r="K60" s="22">
        <f t="shared" si="91"/>
        <v>0</v>
      </c>
      <c r="L60" s="22">
        <f t="shared" si="92"/>
        <v>0</v>
      </c>
      <c r="M60" s="17"/>
    </row>
    <row r="61" spans="1:13" ht="18.95" customHeight="1">
      <c r="A61" s="31" t="s">
        <v>256</v>
      </c>
      <c r="B61" s="33" t="s">
        <v>252</v>
      </c>
      <c r="C61" s="29" t="s">
        <v>257</v>
      </c>
      <c r="D61" s="29">
        <v>1</v>
      </c>
      <c r="E61" s="21"/>
      <c r="F61" s="22">
        <f t="shared" si="84"/>
        <v>0</v>
      </c>
      <c r="G61" s="21"/>
      <c r="H61" s="22">
        <f t="shared" si="89"/>
        <v>0</v>
      </c>
      <c r="I61" s="21"/>
      <c r="J61" s="22">
        <f t="shared" si="90"/>
        <v>0</v>
      </c>
      <c r="K61" s="22">
        <f t="shared" si="91"/>
        <v>0</v>
      </c>
      <c r="L61" s="22">
        <f t="shared" si="92"/>
        <v>0</v>
      </c>
      <c r="M61" s="17"/>
    </row>
    <row r="62" spans="1:13" ht="18.95" customHeight="1">
      <c r="A62" s="31" t="s">
        <v>256</v>
      </c>
      <c r="B62" s="33" t="s">
        <v>253</v>
      </c>
      <c r="C62" s="29" t="s">
        <v>257</v>
      </c>
      <c r="D62" s="29">
        <v>6</v>
      </c>
      <c r="E62" s="21"/>
      <c r="F62" s="22">
        <f t="shared" si="84"/>
        <v>0</v>
      </c>
      <c r="G62" s="21"/>
      <c r="H62" s="22">
        <f t="shared" si="89"/>
        <v>0</v>
      </c>
      <c r="I62" s="21"/>
      <c r="J62" s="22">
        <f t="shared" si="90"/>
        <v>0</v>
      </c>
      <c r="K62" s="22">
        <f t="shared" si="91"/>
        <v>0</v>
      </c>
      <c r="L62" s="22">
        <f t="shared" si="92"/>
        <v>0</v>
      </c>
      <c r="M62" s="17"/>
    </row>
    <row r="63" spans="1:13" ht="18.95" customHeight="1">
      <c r="A63" s="31" t="s">
        <v>256</v>
      </c>
      <c r="B63" s="33" t="s">
        <v>254</v>
      </c>
      <c r="C63" s="29" t="s">
        <v>257</v>
      </c>
      <c r="D63" s="29">
        <v>6</v>
      </c>
      <c r="E63" s="21"/>
      <c r="F63" s="22">
        <f t="shared" si="84"/>
        <v>0</v>
      </c>
      <c r="G63" s="21"/>
      <c r="H63" s="22">
        <f t="shared" si="89"/>
        <v>0</v>
      </c>
      <c r="I63" s="21"/>
      <c r="J63" s="22">
        <f t="shared" si="90"/>
        <v>0</v>
      </c>
      <c r="K63" s="22">
        <f t="shared" si="91"/>
        <v>0</v>
      </c>
      <c r="L63" s="22">
        <f t="shared" si="92"/>
        <v>0</v>
      </c>
      <c r="M63" s="17"/>
    </row>
    <row r="64" spans="1:13" ht="18.95" customHeight="1">
      <c r="A64" s="31" t="s">
        <v>256</v>
      </c>
      <c r="B64" s="33" t="s">
        <v>255</v>
      </c>
      <c r="C64" s="29" t="s">
        <v>257</v>
      </c>
      <c r="D64" s="29">
        <v>39</v>
      </c>
      <c r="E64" s="21"/>
      <c r="F64" s="22">
        <f t="shared" si="84"/>
        <v>0</v>
      </c>
      <c r="G64" s="21"/>
      <c r="H64" s="22">
        <f t="shared" si="89"/>
        <v>0</v>
      </c>
      <c r="I64" s="21"/>
      <c r="J64" s="22">
        <f t="shared" si="90"/>
        <v>0</v>
      </c>
      <c r="K64" s="22">
        <f t="shared" si="91"/>
        <v>0</v>
      </c>
      <c r="L64" s="22">
        <f t="shared" si="92"/>
        <v>0</v>
      </c>
      <c r="M64" s="17"/>
    </row>
    <row r="65" spans="1:13" ht="18.95" customHeight="1">
      <c r="A65" s="31" t="s">
        <v>258</v>
      </c>
      <c r="B65" s="33" t="s">
        <v>255</v>
      </c>
      <c r="C65" s="29" t="s">
        <v>257</v>
      </c>
      <c r="D65" s="29">
        <v>2</v>
      </c>
      <c r="E65" s="21"/>
      <c r="F65" s="22">
        <f t="shared" si="84"/>
        <v>0</v>
      </c>
      <c r="G65" s="21"/>
      <c r="H65" s="22">
        <f t="shared" si="89"/>
        <v>0</v>
      </c>
      <c r="I65" s="21"/>
      <c r="J65" s="22">
        <f t="shared" si="90"/>
        <v>0</v>
      </c>
      <c r="K65" s="22">
        <f t="shared" si="91"/>
        <v>0</v>
      </c>
      <c r="L65" s="22">
        <f t="shared" si="92"/>
        <v>0</v>
      </c>
      <c r="M65" s="17"/>
    </row>
    <row r="66" spans="1:13" ht="18.95" customHeight="1">
      <c r="A66" s="31" t="s">
        <v>259</v>
      </c>
      <c r="B66" s="33" t="s">
        <v>251</v>
      </c>
      <c r="C66" s="29" t="s">
        <v>257</v>
      </c>
      <c r="D66" s="29">
        <v>12</v>
      </c>
      <c r="E66" s="21"/>
      <c r="F66" s="22">
        <f t="shared" si="84"/>
        <v>0</v>
      </c>
      <c r="G66" s="21"/>
      <c r="H66" s="22">
        <f t="shared" si="89"/>
        <v>0</v>
      </c>
      <c r="I66" s="21"/>
      <c r="J66" s="22">
        <f t="shared" si="90"/>
        <v>0</v>
      </c>
      <c r="K66" s="22">
        <f t="shared" si="91"/>
        <v>0</v>
      </c>
      <c r="L66" s="22">
        <f t="shared" si="92"/>
        <v>0</v>
      </c>
      <c r="M66" s="17"/>
    </row>
    <row r="67" spans="1:13" ht="18.95" customHeight="1">
      <c r="A67" s="31" t="s">
        <v>259</v>
      </c>
      <c r="B67" s="33" t="s">
        <v>252</v>
      </c>
      <c r="C67" s="29" t="s">
        <v>257</v>
      </c>
      <c r="D67" s="29">
        <v>11</v>
      </c>
      <c r="E67" s="21"/>
      <c r="F67" s="22">
        <f t="shared" si="84"/>
        <v>0</v>
      </c>
      <c r="G67" s="21"/>
      <c r="H67" s="22">
        <f t="shared" si="89"/>
        <v>0</v>
      </c>
      <c r="I67" s="21"/>
      <c r="J67" s="22">
        <f t="shared" si="90"/>
        <v>0</v>
      </c>
      <c r="K67" s="22">
        <f t="shared" si="91"/>
        <v>0</v>
      </c>
      <c r="L67" s="22">
        <f t="shared" si="92"/>
        <v>0</v>
      </c>
      <c r="M67" s="17"/>
    </row>
    <row r="68" spans="1:13" ht="18.95" customHeight="1">
      <c r="A68" s="31" t="s">
        <v>259</v>
      </c>
      <c r="B68" s="33" t="s">
        <v>253</v>
      </c>
      <c r="C68" s="29" t="s">
        <v>257</v>
      </c>
      <c r="D68" s="29">
        <v>6</v>
      </c>
      <c r="E68" s="21"/>
      <c r="F68" s="22">
        <f t="shared" si="84"/>
        <v>0</v>
      </c>
      <c r="G68" s="21"/>
      <c r="H68" s="22">
        <f t="shared" si="89"/>
        <v>0</v>
      </c>
      <c r="I68" s="21"/>
      <c r="J68" s="22">
        <f t="shared" si="90"/>
        <v>0</v>
      </c>
      <c r="K68" s="22">
        <f t="shared" si="91"/>
        <v>0</v>
      </c>
      <c r="L68" s="22">
        <f t="shared" si="92"/>
        <v>0</v>
      </c>
      <c r="M68" s="17"/>
    </row>
    <row r="69" spans="1:13" ht="18.95" customHeight="1">
      <c r="A69" s="31" t="s">
        <v>259</v>
      </c>
      <c r="B69" s="33" t="s">
        <v>254</v>
      </c>
      <c r="C69" s="29" t="s">
        <v>257</v>
      </c>
      <c r="D69" s="29">
        <v>7</v>
      </c>
      <c r="E69" s="21"/>
      <c r="F69" s="22">
        <f t="shared" si="84"/>
        <v>0</v>
      </c>
      <c r="G69" s="21"/>
      <c r="H69" s="22">
        <f t="shared" si="89"/>
        <v>0</v>
      </c>
      <c r="I69" s="21"/>
      <c r="J69" s="22">
        <f t="shared" si="90"/>
        <v>0</v>
      </c>
      <c r="K69" s="22">
        <f t="shared" si="91"/>
        <v>0</v>
      </c>
      <c r="L69" s="22">
        <f t="shared" si="92"/>
        <v>0</v>
      </c>
      <c r="M69" s="17"/>
    </row>
    <row r="70" spans="1:13" ht="18.95" customHeight="1">
      <c r="A70" s="31" t="s">
        <v>260</v>
      </c>
      <c r="B70" s="33" t="s">
        <v>251</v>
      </c>
      <c r="C70" s="29" t="s">
        <v>257</v>
      </c>
      <c r="D70" s="29">
        <v>1</v>
      </c>
      <c r="E70" s="21"/>
      <c r="F70" s="22">
        <f t="shared" si="84"/>
        <v>0</v>
      </c>
      <c r="G70" s="21"/>
      <c r="H70" s="22">
        <f t="shared" si="89"/>
        <v>0</v>
      </c>
      <c r="I70" s="21"/>
      <c r="J70" s="22">
        <f t="shared" si="90"/>
        <v>0</v>
      </c>
      <c r="K70" s="22">
        <f t="shared" si="91"/>
        <v>0</v>
      </c>
      <c r="L70" s="22">
        <f t="shared" si="92"/>
        <v>0</v>
      </c>
      <c r="M70" s="17"/>
    </row>
    <row r="71" spans="1:13" ht="18.95" customHeight="1">
      <c r="A71" s="31" t="s">
        <v>260</v>
      </c>
      <c r="B71" s="33" t="s">
        <v>252</v>
      </c>
      <c r="C71" s="29" t="s">
        <v>257</v>
      </c>
      <c r="D71" s="29">
        <v>2</v>
      </c>
      <c r="E71" s="21"/>
      <c r="F71" s="22">
        <f t="shared" si="84"/>
        <v>0</v>
      </c>
      <c r="G71" s="21"/>
      <c r="H71" s="22">
        <f t="shared" si="89"/>
        <v>0</v>
      </c>
      <c r="I71" s="21"/>
      <c r="J71" s="22">
        <f t="shared" si="90"/>
        <v>0</v>
      </c>
      <c r="K71" s="22">
        <f t="shared" si="91"/>
        <v>0</v>
      </c>
      <c r="L71" s="22">
        <f t="shared" si="92"/>
        <v>0</v>
      </c>
      <c r="M71" s="17"/>
    </row>
    <row r="72" spans="1:13" ht="18.95" customHeight="1">
      <c r="A72" s="31" t="s">
        <v>260</v>
      </c>
      <c r="B72" s="33" t="s">
        <v>253</v>
      </c>
      <c r="C72" s="29" t="s">
        <v>257</v>
      </c>
      <c r="D72" s="29">
        <v>2</v>
      </c>
      <c r="E72" s="21"/>
      <c r="F72" s="22">
        <f t="shared" si="84"/>
        <v>0</v>
      </c>
      <c r="G72" s="21"/>
      <c r="H72" s="22">
        <f t="shared" si="89"/>
        <v>0</v>
      </c>
      <c r="I72" s="21"/>
      <c r="J72" s="22">
        <f t="shared" si="90"/>
        <v>0</v>
      </c>
      <c r="K72" s="22">
        <f t="shared" si="91"/>
        <v>0</v>
      </c>
      <c r="L72" s="22">
        <f t="shared" si="92"/>
        <v>0</v>
      </c>
      <c r="M72" s="17"/>
    </row>
    <row r="73" spans="1:13" ht="18.95" customHeight="1">
      <c r="A73" s="31" t="s">
        <v>260</v>
      </c>
      <c r="B73" s="33" t="s">
        <v>254</v>
      </c>
      <c r="C73" s="29" t="s">
        <v>257</v>
      </c>
      <c r="D73" s="29">
        <v>2</v>
      </c>
      <c r="E73" s="21"/>
      <c r="F73" s="22">
        <f t="shared" si="84"/>
        <v>0</v>
      </c>
      <c r="G73" s="21"/>
      <c r="H73" s="22">
        <f t="shared" si="89"/>
        <v>0</v>
      </c>
      <c r="I73" s="21"/>
      <c r="J73" s="22">
        <f t="shared" si="90"/>
        <v>0</v>
      </c>
      <c r="K73" s="22">
        <f t="shared" si="91"/>
        <v>0</v>
      </c>
      <c r="L73" s="22">
        <f t="shared" si="92"/>
        <v>0</v>
      </c>
      <c r="M73" s="17"/>
    </row>
    <row r="74" spans="1:13" ht="18.95" customHeight="1">
      <c r="A74" s="31" t="s">
        <v>262</v>
      </c>
      <c r="B74" s="33" t="s">
        <v>253</v>
      </c>
      <c r="C74" s="29" t="s">
        <v>257</v>
      </c>
      <c r="D74" s="29">
        <v>2</v>
      </c>
      <c r="E74" s="21"/>
      <c r="F74" s="22">
        <f t="shared" si="84"/>
        <v>0</v>
      </c>
      <c r="G74" s="21"/>
      <c r="H74" s="22">
        <f t="shared" si="89"/>
        <v>0</v>
      </c>
      <c r="I74" s="21"/>
      <c r="J74" s="22">
        <f t="shared" si="90"/>
        <v>0</v>
      </c>
      <c r="K74" s="22">
        <f t="shared" si="91"/>
        <v>0</v>
      </c>
      <c r="L74" s="22">
        <f t="shared" si="92"/>
        <v>0</v>
      </c>
      <c r="M74" s="17"/>
    </row>
    <row r="75" spans="1:13" ht="18.95" customHeight="1">
      <c r="A75" s="31" t="s">
        <v>263</v>
      </c>
      <c r="B75" s="33" t="s">
        <v>251</v>
      </c>
      <c r="C75" s="29" t="s">
        <v>257</v>
      </c>
      <c r="D75" s="29">
        <v>2</v>
      </c>
      <c r="E75" s="21"/>
      <c r="F75" s="22">
        <f t="shared" si="84"/>
        <v>0</v>
      </c>
      <c r="G75" s="21"/>
      <c r="H75" s="22">
        <f t="shared" si="89"/>
        <v>0</v>
      </c>
      <c r="I75" s="21"/>
      <c r="J75" s="22">
        <f t="shared" si="90"/>
        <v>0</v>
      </c>
      <c r="K75" s="22">
        <f t="shared" si="91"/>
        <v>0</v>
      </c>
      <c r="L75" s="22">
        <f t="shared" si="92"/>
        <v>0</v>
      </c>
      <c r="M75" s="17"/>
    </row>
    <row r="76" spans="1:13" ht="18.95" customHeight="1">
      <c r="A76" s="31" t="s">
        <v>263</v>
      </c>
      <c r="B76" s="33" t="s">
        <v>253</v>
      </c>
      <c r="C76" s="29" t="s">
        <v>257</v>
      </c>
      <c r="D76" s="29">
        <v>2</v>
      </c>
      <c r="E76" s="21"/>
      <c r="F76" s="22">
        <f t="shared" si="84"/>
        <v>0</v>
      </c>
      <c r="G76" s="21"/>
      <c r="H76" s="22">
        <f t="shared" si="89"/>
        <v>0</v>
      </c>
      <c r="I76" s="21"/>
      <c r="J76" s="22">
        <f t="shared" si="90"/>
        <v>0</v>
      </c>
      <c r="K76" s="22">
        <f t="shared" si="91"/>
        <v>0</v>
      </c>
      <c r="L76" s="22">
        <f t="shared" si="92"/>
        <v>0</v>
      </c>
      <c r="M76" s="17"/>
    </row>
    <row r="77" spans="1:13" ht="18.95" customHeight="1">
      <c r="A77" s="31" t="s">
        <v>263</v>
      </c>
      <c r="B77" s="33" t="s">
        <v>254</v>
      </c>
      <c r="C77" s="29" t="s">
        <v>257</v>
      </c>
      <c r="D77" s="29">
        <v>2</v>
      </c>
      <c r="E77" s="21"/>
      <c r="F77" s="22">
        <f t="shared" si="84"/>
        <v>0</v>
      </c>
      <c r="G77" s="21"/>
      <c r="H77" s="22">
        <f t="shared" si="89"/>
        <v>0</v>
      </c>
      <c r="I77" s="21"/>
      <c r="J77" s="22">
        <f t="shared" si="90"/>
        <v>0</v>
      </c>
      <c r="K77" s="22">
        <f t="shared" si="91"/>
        <v>0</v>
      </c>
      <c r="L77" s="22">
        <f t="shared" si="92"/>
        <v>0</v>
      </c>
      <c r="M77" s="17"/>
    </row>
    <row r="78" spans="1:13" ht="18.95" customHeight="1">
      <c r="A78" s="31" t="s">
        <v>264</v>
      </c>
      <c r="B78" s="33" t="s">
        <v>251</v>
      </c>
      <c r="C78" s="29" t="s">
        <v>257</v>
      </c>
      <c r="D78" s="29">
        <v>6</v>
      </c>
      <c r="E78" s="21"/>
      <c r="F78" s="22">
        <f t="shared" si="84"/>
        <v>0</v>
      </c>
      <c r="G78" s="21"/>
      <c r="H78" s="22">
        <f t="shared" si="89"/>
        <v>0</v>
      </c>
      <c r="I78" s="21"/>
      <c r="J78" s="22">
        <f t="shared" si="90"/>
        <v>0</v>
      </c>
      <c r="K78" s="22">
        <f t="shared" si="91"/>
        <v>0</v>
      </c>
      <c r="L78" s="22">
        <f t="shared" si="92"/>
        <v>0</v>
      </c>
      <c r="M78" s="17"/>
    </row>
    <row r="79" spans="1:13" ht="18.95" customHeight="1">
      <c r="A79" s="31" t="s">
        <v>264</v>
      </c>
      <c r="B79" s="33" t="s">
        <v>253</v>
      </c>
      <c r="C79" s="29" t="s">
        <v>257</v>
      </c>
      <c r="D79" s="29">
        <v>4</v>
      </c>
      <c r="E79" s="21"/>
      <c r="F79" s="22">
        <f t="shared" si="84"/>
        <v>0</v>
      </c>
      <c r="G79" s="21"/>
      <c r="H79" s="22">
        <f t="shared" si="89"/>
        <v>0</v>
      </c>
      <c r="I79" s="21"/>
      <c r="J79" s="22">
        <f t="shared" si="90"/>
        <v>0</v>
      </c>
      <c r="K79" s="22">
        <f t="shared" si="91"/>
        <v>0</v>
      </c>
      <c r="L79" s="22">
        <f t="shared" si="92"/>
        <v>0</v>
      </c>
      <c r="M79" s="17"/>
    </row>
    <row r="80" spans="1:13" ht="18.95" customHeight="1">
      <c r="A80" s="31" t="s">
        <v>264</v>
      </c>
      <c r="B80" s="33" t="s">
        <v>254</v>
      </c>
      <c r="C80" s="29" t="s">
        <v>257</v>
      </c>
      <c r="D80" s="29">
        <v>4</v>
      </c>
      <c r="E80" s="21"/>
      <c r="F80" s="22">
        <f t="shared" si="84"/>
        <v>0</v>
      </c>
      <c r="G80" s="21"/>
      <c r="H80" s="22">
        <f t="shared" si="89"/>
        <v>0</v>
      </c>
      <c r="I80" s="21"/>
      <c r="J80" s="22">
        <f t="shared" si="90"/>
        <v>0</v>
      </c>
      <c r="K80" s="22">
        <f t="shared" si="91"/>
        <v>0</v>
      </c>
      <c r="L80" s="22">
        <f t="shared" si="92"/>
        <v>0</v>
      </c>
      <c r="M80" s="17"/>
    </row>
    <row r="81" spans="1:13" ht="18.95" customHeight="1">
      <c r="A81" s="31" t="s">
        <v>264</v>
      </c>
      <c r="B81" s="33" t="s">
        <v>255</v>
      </c>
      <c r="C81" s="29" t="s">
        <v>257</v>
      </c>
      <c r="D81" s="29">
        <v>28</v>
      </c>
      <c r="E81" s="21"/>
      <c r="F81" s="22">
        <f t="shared" si="84"/>
        <v>0</v>
      </c>
      <c r="G81" s="21"/>
      <c r="H81" s="22">
        <f t="shared" si="89"/>
        <v>0</v>
      </c>
      <c r="I81" s="21"/>
      <c r="J81" s="22">
        <f t="shared" si="90"/>
        <v>0</v>
      </c>
      <c r="K81" s="22">
        <f t="shared" si="91"/>
        <v>0</v>
      </c>
      <c r="L81" s="22">
        <f t="shared" si="92"/>
        <v>0</v>
      </c>
      <c r="M81" s="17"/>
    </row>
    <row r="82" spans="1:13" ht="18.95" customHeight="1">
      <c r="A82" s="31" t="s">
        <v>265</v>
      </c>
      <c r="B82" s="33" t="s">
        <v>251</v>
      </c>
      <c r="C82" s="29" t="s">
        <v>243</v>
      </c>
      <c r="D82" s="29">
        <v>47</v>
      </c>
      <c r="E82" s="21"/>
      <c r="F82" s="22">
        <f t="shared" si="84"/>
        <v>0</v>
      </c>
      <c r="G82" s="21"/>
      <c r="H82" s="22">
        <f t="shared" si="89"/>
        <v>0</v>
      </c>
      <c r="I82" s="21"/>
      <c r="J82" s="22">
        <f t="shared" si="90"/>
        <v>0</v>
      </c>
      <c r="K82" s="22">
        <f t="shared" si="91"/>
        <v>0</v>
      </c>
      <c r="L82" s="22">
        <f t="shared" si="92"/>
        <v>0</v>
      </c>
      <c r="M82" s="17"/>
    </row>
    <row r="83" spans="1:13" ht="18.95" customHeight="1">
      <c r="A83" s="31" t="s">
        <v>265</v>
      </c>
      <c r="B83" s="33" t="s">
        <v>252</v>
      </c>
      <c r="C83" s="29" t="s">
        <v>243</v>
      </c>
      <c r="D83" s="29">
        <v>37</v>
      </c>
      <c r="E83" s="21"/>
      <c r="F83" s="22">
        <f t="shared" si="84"/>
        <v>0</v>
      </c>
      <c r="G83" s="21"/>
      <c r="H83" s="22">
        <f t="shared" si="89"/>
        <v>0</v>
      </c>
      <c r="I83" s="21"/>
      <c r="J83" s="22">
        <f t="shared" si="90"/>
        <v>0</v>
      </c>
      <c r="K83" s="22">
        <f t="shared" si="91"/>
        <v>0</v>
      </c>
      <c r="L83" s="22">
        <f t="shared" si="92"/>
        <v>0</v>
      </c>
      <c r="M83" s="17"/>
    </row>
    <row r="84" spans="1:13" ht="18.95" customHeight="1">
      <c r="A84" s="31" t="s">
        <v>265</v>
      </c>
      <c r="B84" s="33" t="s">
        <v>253</v>
      </c>
      <c r="C84" s="29" t="s">
        <v>243</v>
      </c>
      <c r="D84" s="29">
        <v>41</v>
      </c>
      <c r="E84" s="21"/>
      <c r="F84" s="22">
        <f t="shared" si="84"/>
        <v>0</v>
      </c>
      <c r="G84" s="21"/>
      <c r="H84" s="22">
        <f t="shared" si="89"/>
        <v>0</v>
      </c>
      <c r="I84" s="21"/>
      <c r="J84" s="22">
        <f t="shared" si="90"/>
        <v>0</v>
      </c>
      <c r="K84" s="22">
        <f t="shared" si="91"/>
        <v>0</v>
      </c>
      <c r="L84" s="22">
        <f t="shared" si="92"/>
        <v>0</v>
      </c>
      <c r="M84" s="17"/>
    </row>
    <row r="85" spans="1:13" ht="18.95" customHeight="1">
      <c r="A85" s="31" t="s">
        <v>265</v>
      </c>
      <c r="B85" s="33" t="s">
        <v>254</v>
      </c>
      <c r="C85" s="29" t="s">
        <v>243</v>
      </c>
      <c r="D85" s="29">
        <v>41</v>
      </c>
      <c r="E85" s="21"/>
      <c r="F85" s="22">
        <f t="shared" si="84"/>
        <v>0</v>
      </c>
      <c r="G85" s="21"/>
      <c r="H85" s="22">
        <f t="shared" si="89"/>
        <v>0</v>
      </c>
      <c r="I85" s="21"/>
      <c r="J85" s="22">
        <f t="shared" si="90"/>
        <v>0</v>
      </c>
      <c r="K85" s="22">
        <f t="shared" si="91"/>
        <v>0</v>
      </c>
      <c r="L85" s="22">
        <f t="shared" si="92"/>
        <v>0</v>
      </c>
      <c r="M85" s="17"/>
    </row>
    <row r="86" spans="1:13" ht="18.95" customHeight="1">
      <c r="A86" s="31" t="s">
        <v>265</v>
      </c>
      <c r="B86" s="33" t="s">
        <v>255</v>
      </c>
      <c r="C86" s="29" t="s">
        <v>243</v>
      </c>
      <c r="D86" s="29">
        <v>112</v>
      </c>
      <c r="E86" s="21"/>
      <c r="F86" s="22">
        <f t="shared" si="84"/>
        <v>0</v>
      </c>
      <c r="G86" s="21"/>
      <c r="H86" s="22">
        <f t="shared" si="89"/>
        <v>0</v>
      </c>
      <c r="I86" s="21"/>
      <c r="J86" s="22">
        <f t="shared" si="90"/>
        <v>0</v>
      </c>
      <c r="K86" s="22">
        <f t="shared" si="91"/>
        <v>0</v>
      </c>
      <c r="L86" s="22">
        <f t="shared" si="92"/>
        <v>0</v>
      </c>
      <c r="M86" s="17"/>
    </row>
    <row r="87" spans="1:13" ht="18.95" customHeight="1">
      <c r="A87" s="31" t="s">
        <v>266</v>
      </c>
      <c r="B87" s="33" t="s">
        <v>253</v>
      </c>
      <c r="C87" s="29" t="s">
        <v>249</v>
      </c>
      <c r="D87" s="29">
        <v>6</v>
      </c>
      <c r="E87" s="21"/>
      <c r="F87" s="22">
        <f t="shared" si="84"/>
        <v>0</v>
      </c>
      <c r="G87" s="21"/>
      <c r="H87" s="22">
        <f t="shared" si="89"/>
        <v>0</v>
      </c>
      <c r="I87" s="21"/>
      <c r="J87" s="22">
        <f t="shared" si="90"/>
        <v>0</v>
      </c>
      <c r="K87" s="22">
        <f t="shared" si="91"/>
        <v>0</v>
      </c>
      <c r="L87" s="22">
        <f t="shared" si="92"/>
        <v>0</v>
      </c>
      <c r="M87" s="17"/>
    </row>
    <row r="88" spans="1:13" ht="18.95" customHeight="1">
      <c r="A88" s="31" t="s">
        <v>266</v>
      </c>
      <c r="B88" s="33" t="s">
        <v>254</v>
      </c>
      <c r="C88" s="29" t="s">
        <v>249</v>
      </c>
      <c r="D88" s="29">
        <v>8</v>
      </c>
      <c r="E88" s="21"/>
      <c r="F88" s="22">
        <f t="shared" si="84"/>
        <v>0</v>
      </c>
      <c r="G88" s="21"/>
      <c r="H88" s="22">
        <f t="shared" si="89"/>
        <v>0</v>
      </c>
      <c r="I88" s="21"/>
      <c r="J88" s="22">
        <f t="shared" si="90"/>
        <v>0</v>
      </c>
      <c r="K88" s="22">
        <f t="shared" si="91"/>
        <v>0</v>
      </c>
      <c r="L88" s="22">
        <f t="shared" si="92"/>
        <v>0</v>
      </c>
      <c r="M88" s="17"/>
    </row>
    <row r="89" spans="1:13" ht="18.95" customHeight="1">
      <c r="A89" s="31" t="s">
        <v>267</v>
      </c>
      <c r="B89" s="33" t="s">
        <v>253</v>
      </c>
      <c r="C89" s="29" t="s">
        <v>257</v>
      </c>
      <c r="D89" s="29">
        <v>4</v>
      </c>
      <c r="E89" s="21"/>
      <c r="F89" s="22">
        <f t="shared" si="84"/>
        <v>0</v>
      </c>
      <c r="G89" s="21"/>
      <c r="H89" s="22">
        <f t="shared" si="89"/>
        <v>0</v>
      </c>
      <c r="I89" s="21"/>
      <c r="J89" s="22">
        <f t="shared" si="90"/>
        <v>0</v>
      </c>
      <c r="K89" s="22">
        <f t="shared" si="91"/>
        <v>0</v>
      </c>
      <c r="L89" s="22">
        <f t="shared" si="92"/>
        <v>0</v>
      </c>
      <c r="M89" s="17"/>
    </row>
    <row r="90" spans="1:13" ht="18.95" customHeight="1">
      <c r="A90" s="31" t="s">
        <v>267</v>
      </c>
      <c r="B90" s="33" t="s">
        <v>254</v>
      </c>
      <c r="C90" s="29" t="s">
        <v>257</v>
      </c>
      <c r="D90" s="29">
        <v>4</v>
      </c>
      <c r="E90" s="21"/>
      <c r="F90" s="22">
        <f t="shared" si="84"/>
        <v>0</v>
      </c>
      <c r="G90" s="21"/>
      <c r="H90" s="22">
        <f t="shared" si="89"/>
        <v>0</v>
      </c>
      <c r="I90" s="21"/>
      <c r="J90" s="22">
        <f t="shared" si="90"/>
        <v>0</v>
      </c>
      <c r="K90" s="22">
        <f t="shared" si="91"/>
        <v>0</v>
      </c>
      <c r="L90" s="22">
        <f t="shared" si="92"/>
        <v>0</v>
      </c>
      <c r="M90" s="17"/>
    </row>
    <row r="91" spans="1:13" ht="18.95" customHeight="1">
      <c r="A91" s="31" t="s">
        <v>268</v>
      </c>
      <c r="B91" s="33" t="s">
        <v>251</v>
      </c>
      <c r="C91" s="29" t="s">
        <v>249</v>
      </c>
      <c r="D91" s="29">
        <v>6</v>
      </c>
      <c r="E91" s="21"/>
      <c r="F91" s="22">
        <f t="shared" si="84"/>
        <v>0</v>
      </c>
      <c r="G91" s="21"/>
      <c r="H91" s="22">
        <f t="shared" si="89"/>
        <v>0</v>
      </c>
      <c r="I91" s="21"/>
      <c r="J91" s="22">
        <f t="shared" si="90"/>
        <v>0</v>
      </c>
      <c r="K91" s="22">
        <f t="shared" si="91"/>
        <v>0</v>
      </c>
      <c r="L91" s="22">
        <f t="shared" si="92"/>
        <v>0</v>
      </c>
      <c r="M91" s="17"/>
    </row>
    <row r="92" spans="1:13" ht="18.95" customHeight="1">
      <c r="A92" s="31" t="s">
        <v>268</v>
      </c>
      <c r="B92" s="33" t="s">
        <v>253</v>
      </c>
      <c r="C92" s="29" t="s">
        <v>249</v>
      </c>
      <c r="D92" s="29">
        <v>7</v>
      </c>
      <c r="E92" s="21"/>
      <c r="F92" s="22">
        <f t="shared" si="84"/>
        <v>0</v>
      </c>
      <c r="G92" s="21"/>
      <c r="H92" s="22">
        <f t="shared" si="89"/>
        <v>0</v>
      </c>
      <c r="I92" s="21"/>
      <c r="J92" s="22">
        <f t="shared" si="90"/>
        <v>0</v>
      </c>
      <c r="K92" s="22">
        <f t="shared" si="91"/>
        <v>0</v>
      </c>
      <c r="L92" s="22">
        <f t="shared" si="92"/>
        <v>0</v>
      </c>
      <c r="M92" s="17"/>
    </row>
    <row r="93" spans="1:13" ht="18.95" customHeight="1">
      <c r="A93" s="31" t="s">
        <v>268</v>
      </c>
      <c r="B93" s="33" t="s">
        <v>254</v>
      </c>
      <c r="C93" s="29" t="s">
        <v>249</v>
      </c>
      <c r="D93" s="29">
        <v>7</v>
      </c>
      <c r="E93" s="21"/>
      <c r="F93" s="22">
        <f t="shared" si="84"/>
        <v>0</v>
      </c>
      <c r="G93" s="21"/>
      <c r="H93" s="22">
        <f t="shared" si="89"/>
        <v>0</v>
      </c>
      <c r="I93" s="21"/>
      <c r="J93" s="22">
        <f t="shared" si="90"/>
        <v>0</v>
      </c>
      <c r="K93" s="22">
        <f t="shared" si="91"/>
        <v>0</v>
      </c>
      <c r="L93" s="22">
        <f t="shared" si="92"/>
        <v>0</v>
      </c>
      <c r="M93" s="17"/>
    </row>
    <row r="94" spans="1:13" ht="18.95" customHeight="1">
      <c r="A94" s="31" t="s">
        <v>268</v>
      </c>
      <c r="B94" s="33" t="s">
        <v>255</v>
      </c>
      <c r="C94" s="29" t="s">
        <v>249</v>
      </c>
      <c r="D94" s="29">
        <v>6</v>
      </c>
      <c r="E94" s="21"/>
      <c r="F94" s="22">
        <f t="shared" si="84"/>
        <v>0</v>
      </c>
      <c r="G94" s="21"/>
      <c r="H94" s="22">
        <f t="shared" si="89"/>
        <v>0</v>
      </c>
      <c r="I94" s="21"/>
      <c r="J94" s="22">
        <f t="shared" si="90"/>
        <v>0</v>
      </c>
      <c r="K94" s="22">
        <f t="shared" si="91"/>
        <v>0</v>
      </c>
      <c r="L94" s="22">
        <f t="shared" si="92"/>
        <v>0</v>
      </c>
      <c r="M94" s="17"/>
    </row>
    <row r="95" spans="1:13" ht="18.95" customHeight="1">
      <c r="A95" s="31" t="s">
        <v>269</v>
      </c>
      <c r="B95" s="33" t="s">
        <v>251</v>
      </c>
      <c r="C95" s="29" t="s">
        <v>257</v>
      </c>
      <c r="D95" s="29">
        <v>2</v>
      </c>
      <c r="E95" s="21"/>
      <c r="F95" s="22">
        <f t="shared" si="84"/>
        <v>0</v>
      </c>
      <c r="G95" s="21"/>
      <c r="H95" s="22">
        <f t="shared" si="89"/>
        <v>0</v>
      </c>
      <c r="I95" s="21"/>
      <c r="J95" s="22">
        <f t="shared" si="90"/>
        <v>0</v>
      </c>
      <c r="K95" s="22">
        <f t="shared" si="91"/>
        <v>0</v>
      </c>
      <c r="L95" s="22">
        <f t="shared" si="92"/>
        <v>0</v>
      </c>
      <c r="M95" s="17"/>
    </row>
    <row r="96" spans="1:13" ht="18.95" customHeight="1">
      <c r="A96" s="31" t="s">
        <v>269</v>
      </c>
      <c r="B96" s="33" t="s">
        <v>253</v>
      </c>
      <c r="C96" s="29" t="s">
        <v>257</v>
      </c>
      <c r="D96" s="29">
        <v>2</v>
      </c>
      <c r="E96" s="21"/>
      <c r="F96" s="22">
        <f t="shared" si="84"/>
        <v>0</v>
      </c>
      <c r="G96" s="21"/>
      <c r="H96" s="22">
        <f t="shared" si="89"/>
        <v>0</v>
      </c>
      <c r="I96" s="21"/>
      <c r="J96" s="22">
        <f t="shared" si="90"/>
        <v>0</v>
      </c>
      <c r="K96" s="22">
        <f t="shared" si="91"/>
        <v>0</v>
      </c>
      <c r="L96" s="22">
        <f t="shared" si="92"/>
        <v>0</v>
      </c>
      <c r="M96" s="17"/>
    </row>
    <row r="97" spans="1:13" ht="18.95" customHeight="1">
      <c r="A97" s="31" t="s">
        <v>269</v>
      </c>
      <c r="B97" s="33" t="s">
        <v>254</v>
      </c>
      <c r="C97" s="29" t="s">
        <v>257</v>
      </c>
      <c r="D97" s="29">
        <v>2</v>
      </c>
      <c r="E97" s="21"/>
      <c r="F97" s="22">
        <f t="shared" si="84"/>
        <v>0</v>
      </c>
      <c r="G97" s="21"/>
      <c r="H97" s="22">
        <f t="shared" si="89"/>
        <v>0</v>
      </c>
      <c r="I97" s="21"/>
      <c r="J97" s="22">
        <f t="shared" si="90"/>
        <v>0</v>
      </c>
      <c r="K97" s="22">
        <f t="shared" si="91"/>
        <v>0</v>
      </c>
      <c r="L97" s="22">
        <f t="shared" si="92"/>
        <v>0</v>
      </c>
      <c r="M97" s="17"/>
    </row>
    <row r="98" spans="1:13" ht="18.95" customHeight="1">
      <c r="A98" s="31" t="s">
        <v>269</v>
      </c>
      <c r="B98" s="33" t="s">
        <v>255</v>
      </c>
      <c r="C98" s="29" t="s">
        <v>257</v>
      </c>
      <c r="D98" s="29">
        <v>28</v>
      </c>
      <c r="E98" s="21"/>
      <c r="F98" s="22">
        <f t="shared" si="84"/>
        <v>0</v>
      </c>
      <c r="G98" s="21"/>
      <c r="H98" s="22">
        <f t="shared" si="89"/>
        <v>0</v>
      </c>
      <c r="I98" s="21"/>
      <c r="J98" s="22">
        <f t="shared" si="90"/>
        <v>0</v>
      </c>
      <c r="K98" s="22">
        <f t="shared" si="91"/>
        <v>0</v>
      </c>
      <c r="L98" s="22">
        <f t="shared" si="92"/>
        <v>0</v>
      </c>
      <c r="M98" s="17"/>
    </row>
    <row r="99" spans="1:13" ht="18.95" customHeight="1">
      <c r="A99" s="31" t="s">
        <v>270</v>
      </c>
      <c r="B99" s="33" t="s">
        <v>251</v>
      </c>
      <c r="C99" s="29" t="s">
        <v>243</v>
      </c>
      <c r="D99" s="29">
        <v>2</v>
      </c>
      <c r="E99" s="21"/>
      <c r="F99" s="22">
        <f t="shared" si="84"/>
        <v>0</v>
      </c>
      <c r="G99" s="21"/>
      <c r="H99" s="22">
        <f t="shared" si="89"/>
        <v>0</v>
      </c>
      <c r="I99" s="21"/>
      <c r="J99" s="22">
        <f t="shared" si="90"/>
        <v>0</v>
      </c>
      <c r="K99" s="22">
        <f t="shared" si="91"/>
        <v>0</v>
      </c>
      <c r="L99" s="22">
        <f t="shared" si="92"/>
        <v>0</v>
      </c>
      <c r="M99" s="17"/>
    </row>
    <row r="100" spans="1:13" ht="18.95" customHeight="1">
      <c r="A100" s="31" t="s">
        <v>270</v>
      </c>
      <c r="B100" s="33" t="s">
        <v>253</v>
      </c>
      <c r="C100" s="29" t="s">
        <v>243</v>
      </c>
      <c r="D100" s="29">
        <v>6</v>
      </c>
      <c r="E100" s="21"/>
      <c r="F100" s="22">
        <f t="shared" si="84"/>
        <v>0</v>
      </c>
      <c r="G100" s="21"/>
      <c r="H100" s="22">
        <f t="shared" si="89"/>
        <v>0</v>
      </c>
      <c r="I100" s="21"/>
      <c r="J100" s="22">
        <f t="shared" si="90"/>
        <v>0</v>
      </c>
      <c r="K100" s="22">
        <f t="shared" si="91"/>
        <v>0</v>
      </c>
      <c r="L100" s="22">
        <f t="shared" si="92"/>
        <v>0</v>
      </c>
      <c r="M100" s="17"/>
    </row>
    <row r="101" spans="1:13" ht="18.95" customHeight="1">
      <c r="A101" s="31" t="s">
        <v>270</v>
      </c>
      <c r="B101" s="33" t="s">
        <v>254</v>
      </c>
      <c r="C101" s="29" t="s">
        <v>243</v>
      </c>
      <c r="D101" s="29">
        <v>6</v>
      </c>
      <c r="E101" s="21"/>
      <c r="F101" s="22">
        <f t="shared" si="84"/>
        <v>0</v>
      </c>
      <c r="G101" s="21"/>
      <c r="H101" s="22">
        <f t="shared" si="89"/>
        <v>0</v>
      </c>
      <c r="I101" s="21"/>
      <c r="J101" s="22">
        <f t="shared" si="90"/>
        <v>0</v>
      </c>
      <c r="K101" s="22">
        <f t="shared" si="91"/>
        <v>0</v>
      </c>
      <c r="L101" s="22">
        <f t="shared" si="92"/>
        <v>0</v>
      </c>
      <c r="M101" s="17"/>
    </row>
    <row r="102" spans="1:13" ht="18.95" customHeight="1">
      <c r="A102" s="31" t="s">
        <v>270</v>
      </c>
      <c r="B102" s="33" t="s">
        <v>255</v>
      </c>
      <c r="C102" s="29" t="s">
        <v>243</v>
      </c>
      <c r="D102" s="29">
        <v>8</v>
      </c>
      <c r="E102" s="21"/>
      <c r="F102" s="22">
        <f t="shared" si="84"/>
        <v>0</v>
      </c>
      <c r="G102" s="21"/>
      <c r="H102" s="22">
        <f t="shared" si="89"/>
        <v>0</v>
      </c>
      <c r="I102" s="21"/>
      <c r="J102" s="22">
        <f t="shared" si="90"/>
        <v>0</v>
      </c>
      <c r="K102" s="22">
        <f t="shared" si="91"/>
        <v>0</v>
      </c>
      <c r="L102" s="22">
        <f t="shared" si="92"/>
        <v>0</v>
      </c>
      <c r="M102" s="17"/>
    </row>
    <row r="103" spans="1:13" ht="18.95" customHeight="1">
      <c r="A103" s="31" t="s">
        <v>271</v>
      </c>
      <c r="B103" s="33"/>
      <c r="C103" s="29" t="s">
        <v>246</v>
      </c>
      <c r="D103" s="29">
        <v>1</v>
      </c>
      <c r="E103" s="21"/>
      <c r="F103" s="22">
        <f t="shared" si="84"/>
        <v>0</v>
      </c>
      <c r="G103" s="21"/>
      <c r="H103" s="22">
        <f t="shared" si="89"/>
        <v>0</v>
      </c>
      <c r="I103" s="21"/>
      <c r="J103" s="22">
        <f t="shared" si="90"/>
        <v>0</v>
      </c>
      <c r="K103" s="22">
        <f t="shared" si="91"/>
        <v>0</v>
      </c>
      <c r="L103" s="22">
        <f t="shared" si="92"/>
        <v>0</v>
      </c>
      <c r="M103" s="17"/>
    </row>
    <row r="104" spans="1:13" ht="18.95" customHeight="1">
      <c r="A104" s="31" t="s">
        <v>272</v>
      </c>
      <c r="B104" s="33" t="s">
        <v>278</v>
      </c>
      <c r="C104" s="29" t="s">
        <v>243</v>
      </c>
      <c r="D104" s="29">
        <v>1</v>
      </c>
      <c r="E104" s="21"/>
      <c r="F104" s="22">
        <f t="shared" si="84"/>
        <v>0</v>
      </c>
      <c r="G104" s="21"/>
      <c r="H104" s="22">
        <f t="shared" si="89"/>
        <v>0</v>
      </c>
      <c r="I104" s="21"/>
      <c r="J104" s="22">
        <f t="shared" si="90"/>
        <v>0</v>
      </c>
      <c r="K104" s="22">
        <f t="shared" si="91"/>
        <v>0</v>
      </c>
      <c r="L104" s="22">
        <f t="shared" si="92"/>
        <v>0</v>
      </c>
      <c r="M104" s="17"/>
    </row>
    <row r="105" spans="1:13" ht="18.95" customHeight="1">
      <c r="A105" s="31" t="s">
        <v>272</v>
      </c>
      <c r="B105" s="33" t="s">
        <v>250</v>
      </c>
      <c r="C105" s="29" t="s">
        <v>243</v>
      </c>
      <c r="D105" s="29">
        <v>12</v>
      </c>
      <c r="E105" s="21"/>
      <c r="F105" s="22">
        <f t="shared" si="84"/>
        <v>0</v>
      </c>
      <c r="G105" s="21"/>
      <c r="H105" s="22">
        <f t="shared" si="89"/>
        <v>0</v>
      </c>
      <c r="I105" s="21"/>
      <c r="J105" s="22">
        <f t="shared" si="90"/>
        <v>0</v>
      </c>
      <c r="K105" s="22">
        <f t="shared" si="91"/>
        <v>0</v>
      </c>
      <c r="L105" s="22">
        <f t="shared" si="92"/>
        <v>0</v>
      </c>
      <c r="M105" s="17"/>
    </row>
    <row r="106" spans="1:13" ht="18.95" customHeight="1">
      <c r="A106" s="31" t="s">
        <v>274</v>
      </c>
      <c r="B106" s="33"/>
      <c r="C106" s="29" t="s">
        <v>249</v>
      </c>
      <c r="D106" s="29">
        <v>4</v>
      </c>
      <c r="E106" s="21"/>
      <c r="F106" s="22">
        <f t="shared" si="84"/>
        <v>0</v>
      </c>
      <c r="G106" s="21"/>
      <c r="H106" s="22">
        <f t="shared" si="89"/>
        <v>0</v>
      </c>
      <c r="I106" s="21"/>
      <c r="J106" s="22">
        <f t="shared" si="90"/>
        <v>0</v>
      </c>
      <c r="K106" s="22">
        <f t="shared" si="91"/>
        <v>0</v>
      </c>
      <c r="L106" s="22">
        <f t="shared" si="92"/>
        <v>0</v>
      </c>
      <c r="M106" s="17"/>
    </row>
    <row r="107" spans="1:13" ht="18.95" customHeight="1">
      <c r="A107" s="31" t="s">
        <v>275</v>
      </c>
      <c r="B107" s="33" t="s">
        <v>276</v>
      </c>
      <c r="C107" s="29" t="s">
        <v>245</v>
      </c>
      <c r="D107" s="29">
        <v>6</v>
      </c>
      <c r="E107" s="21"/>
      <c r="F107" s="22">
        <f t="shared" si="84"/>
        <v>0</v>
      </c>
      <c r="G107" s="21"/>
      <c r="H107" s="22">
        <f t="shared" si="89"/>
        <v>0</v>
      </c>
      <c r="I107" s="21"/>
      <c r="J107" s="22">
        <f t="shared" si="90"/>
        <v>0</v>
      </c>
      <c r="K107" s="22">
        <f t="shared" si="91"/>
        <v>0</v>
      </c>
      <c r="L107" s="22">
        <f t="shared" si="92"/>
        <v>0</v>
      </c>
      <c r="M107" s="17"/>
    </row>
    <row r="108" spans="1:13" ht="18.95" customHeight="1">
      <c r="A108" s="31" t="s">
        <v>275</v>
      </c>
      <c r="B108" s="33" t="s">
        <v>66</v>
      </c>
      <c r="C108" s="29" t="s">
        <v>245</v>
      </c>
      <c r="D108" s="29">
        <v>2</v>
      </c>
      <c r="E108" s="21"/>
      <c r="F108" s="22">
        <f t="shared" si="84"/>
        <v>0</v>
      </c>
      <c r="G108" s="21"/>
      <c r="H108" s="22">
        <f t="shared" si="89"/>
        <v>0</v>
      </c>
      <c r="I108" s="21"/>
      <c r="J108" s="22">
        <f t="shared" si="90"/>
        <v>0</v>
      </c>
      <c r="K108" s="22">
        <f t="shared" si="91"/>
        <v>0</v>
      </c>
      <c r="L108" s="22">
        <f t="shared" si="92"/>
        <v>0</v>
      </c>
      <c r="M108" s="17"/>
    </row>
    <row r="109" spans="1:13" ht="18.95" customHeight="1">
      <c r="A109" s="1" t="s">
        <v>324</v>
      </c>
      <c r="B109" s="33"/>
      <c r="C109" s="29"/>
      <c r="D109" s="29"/>
      <c r="E109" s="21"/>
      <c r="F109" s="22"/>
      <c r="G109" s="21"/>
      <c r="H109" s="22"/>
      <c r="I109" s="21"/>
      <c r="J109" s="22"/>
      <c r="K109" s="22"/>
      <c r="L109" s="22"/>
      <c r="M109" s="17"/>
    </row>
    <row r="110" spans="1:13" ht="18.95" customHeight="1">
      <c r="A110" s="31" t="s">
        <v>277</v>
      </c>
      <c r="B110" s="33" t="s">
        <v>273</v>
      </c>
      <c r="C110" s="29" t="s">
        <v>249</v>
      </c>
      <c r="D110" s="29">
        <v>13</v>
      </c>
      <c r="E110" s="21"/>
      <c r="F110" s="22">
        <f t="shared" si="84"/>
        <v>0</v>
      </c>
      <c r="G110" s="21"/>
      <c r="H110" s="22">
        <f t="shared" ref="H110:H137" si="93">D110*G110</f>
        <v>0</v>
      </c>
      <c r="I110" s="21"/>
      <c r="J110" s="22">
        <f t="shared" ref="J110:J137" si="94">D110*I110</f>
        <v>0</v>
      </c>
      <c r="K110" s="22">
        <f t="shared" ref="K110:K137" si="95">E110+G110+I110</f>
        <v>0</v>
      </c>
      <c r="L110" s="22">
        <f t="shared" ref="L110:L137" si="96">D110*K110</f>
        <v>0</v>
      </c>
      <c r="M110" s="17"/>
    </row>
    <row r="111" spans="1:13" ht="18.95" customHeight="1">
      <c r="A111" s="31" t="s">
        <v>277</v>
      </c>
      <c r="B111" s="33" t="s">
        <v>278</v>
      </c>
      <c r="C111" s="29" t="s">
        <v>249</v>
      </c>
      <c r="D111" s="29">
        <v>13</v>
      </c>
      <c r="E111" s="21"/>
      <c r="F111" s="22">
        <f t="shared" si="84"/>
        <v>0</v>
      </c>
      <c r="G111" s="21"/>
      <c r="H111" s="22">
        <f t="shared" si="93"/>
        <v>0</v>
      </c>
      <c r="I111" s="21"/>
      <c r="J111" s="22">
        <f t="shared" si="94"/>
        <v>0</v>
      </c>
      <c r="K111" s="22">
        <f t="shared" si="95"/>
        <v>0</v>
      </c>
      <c r="L111" s="22">
        <f t="shared" si="96"/>
        <v>0</v>
      </c>
      <c r="M111" s="17"/>
    </row>
    <row r="112" spans="1:13" ht="18.95" customHeight="1">
      <c r="A112" s="31" t="s">
        <v>277</v>
      </c>
      <c r="B112" s="33" t="s">
        <v>250</v>
      </c>
      <c r="C112" s="29" t="s">
        <v>249</v>
      </c>
      <c r="D112" s="29">
        <v>8</v>
      </c>
      <c r="E112" s="21"/>
      <c r="F112" s="22">
        <f t="shared" si="84"/>
        <v>0</v>
      </c>
      <c r="G112" s="21"/>
      <c r="H112" s="22">
        <f t="shared" si="93"/>
        <v>0</v>
      </c>
      <c r="I112" s="21"/>
      <c r="J112" s="22">
        <f t="shared" si="94"/>
        <v>0</v>
      </c>
      <c r="K112" s="22">
        <f t="shared" si="95"/>
        <v>0</v>
      </c>
      <c r="L112" s="22">
        <f t="shared" si="96"/>
        <v>0</v>
      </c>
      <c r="M112" s="17"/>
    </row>
    <row r="113" spans="1:13" ht="18.95" customHeight="1">
      <c r="A113" s="31" t="s">
        <v>279</v>
      </c>
      <c r="B113" s="33" t="s">
        <v>278</v>
      </c>
      <c r="C113" s="29" t="s">
        <v>249</v>
      </c>
      <c r="D113" s="29">
        <v>4</v>
      </c>
      <c r="E113" s="21"/>
      <c r="F113" s="22">
        <f t="shared" ref="F113:F150" si="97">D113*E113</f>
        <v>0</v>
      </c>
      <c r="G113" s="21"/>
      <c r="H113" s="22">
        <f t="shared" si="93"/>
        <v>0</v>
      </c>
      <c r="I113" s="21"/>
      <c r="J113" s="22">
        <f t="shared" si="94"/>
        <v>0</v>
      </c>
      <c r="K113" s="22">
        <f t="shared" si="95"/>
        <v>0</v>
      </c>
      <c r="L113" s="22">
        <f t="shared" si="96"/>
        <v>0</v>
      </c>
      <c r="M113" s="23"/>
    </row>
    <row r="114" spans="1:13" ht="18.95" customHeight="1">
      <c r="A114" s="31" t="s">
        <v>279</v>
      </c>
      <c r="B114" s="33" t="s">
        <v>250</v>
      </c>
      <c r="C114" s="29" t="s">
        <v>249</v>
      </c>
      <c r="D114" s="29">
        <v>8</v>
      </c>
      <c r="E114" s="21"/>
      <c r="F114" s="22">
        <f t="shared" si="97"/>
        <v>0</v>
      </c>
      <c r="G114" s="21"/>
      <c r="H114" s="22">
        <f t="shared" si="93"/>
        <v>0</v>
      </c>
      <c r="I114" s="21"/>
      <c r="J114" s="22">
        <f t="shared" si="94"/>
        <v>0</v>
      </c>
      <c r="K114" s="22">
        <f t="shared" si="95"/>
        <v>0</v>
      </c>
      <c r="L114" s="22">
        <f t="shared" si="96"/>
        <v>0</v>
      </c>
      <c r="M114" s="23"/>
    </row>
    <row r="115" spans="1:13" ht="18.95" customHeight="1">
      <c r="A115" s="31" t="s">
        <v>280</v>
      </c>
      <c r="B115" s="33" t="s">
        <v>273</v>
      </c>
      <c r="C115" s="29" t="s">
        <v>257</v>
      </c>
      <c r="D115" s="29">
        <v>4</v>
      </c>
      <c r="E115" s="21"/>
      <c r="F115" s="22">
        <f t="shared" si="97"/>
        <v>0</v>
      </c>
      <c r="G115" s="21"/>
      <c r="H115" s="22">
        <f t="shared" si="93"/>
        <v>0</v>
      </c>
      <c r="I115" s="21"/>
      <c r="J115" s="22">
        <f t="shared" si="94"/>
        <v>0</v>
      </c>
      <c r="K115" s="22">
        <f t="shared" si="95"/>
        <v>0</v>
      </c>
      <c r="L115" s="22">
        <f t="shared" si="96"/>
        <v>0</v>
      </c>
      <c r="M115" s="23"/>
    </row>
    <row r="116" spans="1:13" ht="18.95" customHeight="1">
      <c r="A116" s="31" t="s">
        <v>280</v>
      </c>
      <c r="B116" s="33" t="s">
        <v>278</v>
      </c>
      <c r="C116" s="29" t="s">
        <v>257</v>
      </c>
      <c r="D116" s="29">
        <v>4</v>
      </c>
      <c r="E116" s="21"/>
      <c r="F116" s="22">
        <f t="shared" si="97"/>
        <v>0</v>
      </c>
      <c r="G116" s="21"/>
      <c r="H116" s="22">
        <f t="shared" si="93"/>
        <v>0</v>
      </c>
      <c r="I116" s="21"/>
      <c r="J116" s="22">
        <f t="shared" si="94"/>
        <v>0</v>
      </c>
      <c r="K116" s="22">
        <f t="shared" si="95"/>
        <v>0</v>
      </c>
      <c r="L116" s="22">
        <f t="shared" si="96"/>
        <v>0</v>
      </c>
      <c r="M116" s="23"/>
    </row>
    <row r="117" spans="1:13" ht="18.95" customHeight="1">
      <c r="A117" s="31" t="s">
        <v>280</v>
      </c>
      <c r="B117" s="33" t="s">
        <v>250</v>
      </c>
      <c r="C117" s="29" t="s">
        <v>257</v>
      </c>
      <c r="D117" s="29">
        <v>13</v>
      </c>
      <c r="E117" s="21"/>
      <c r="F117" s="22">
        <f t="shared" si="97"/>
        <v>0</v>
      </c>
      <c r="G117" s="21"/>
      <c r="H117" s="22">
        <f t="shared" si="93"/>
        <v>0</v>
      </c>
      <c r="I117" s="21"/>
      <c r="J117" s="22">
        <f t="shared" si="94"/>
        <v>0</v>
      </c>
      <c r="K117" s="22">
        <f t="shared" si="95"/>
        <v>0</v>
      </c>
      <c r="L117" s="22">
        <f t="shared" si="96"/>
        <v>0</v>
      </c>
      <c r="M117" s="23"/>
    </row>
    <row r="118" spans="1:13" ht="18.95" customHeight="1">
      <c r="A118" s="31" t="s">
        <v>296</v>
      </c>
      <c r="B118" s="33" t="s">
        <v>278</v>
      </c>
      <c r="C118" s="29" t="s">
        <v>257</v>
      </c>
      <c r="D118" s="29">
        <v>1</v>
      </c>
      <c r="E118" s="21"/>
      <c r="F118" s="22">
        <f t="shared" si="97"/>
        <v>0</v>
      </c>
      <c r="G118" s="21"/>
      <c r="H118" s="22">
        <f t="shared" si="93"/>
        <v>0</v>
      </c>
      <c r="I118" s="21"/>
      <c r="J118" s="22">
        <f t="shared" si="94"/>
        <v>0</v>
      </c>
      <c r="K118" s="22">
        <f t="shared" si="95"/>
        <v>0</v>
      </c>
      <c r="L118" s="22">
        <f t="shared" si="96"/>
        <v>0</v>
      </c>
      <c r="M118" s="23"/>
    </row>
    <row r="119" spans="1:13" ht="18.95" customHeight="1">
      <c r="A119" s="31" t="s">
        <v>281</v>
      </c>
      <c r="B119" s="33" t="s">
        <v>282</v>
      </c>
      <c r="C119" s="29" t="s">
        <v>257</v>
      </c>
      <c r="D119" s="29">
        <v>1</v>
      </c>
      <c r="E119" s="21"/>
      <c r="F119" s="22">
        <f t="shared" si="97"/>
        <v>0</v>
      </c>
      <c r="G119" s="21"/>
      <c r="H119" s="22">
        <f t="shared" si="93"/>
        <v>0</v>
      </c>
      <c r="I119" s="21"/>
      <c r="J119" s="22">
        <f t="shared" si="94"/>
        <v>0</v>
      </c>
      <c r="K119" s="22">
        <f t="shared" si="95"/>
        <v>0</v>
      </c>
      <c r="L119" s="22">
        <f t="shared" si="96"/>
        <v>0</v>
      </c>
      <c r="M119" s="23"/>
    </row>
    <row r="120" spans="1:13" ht="18.95" customHeight="1">
      <c r="A120" s="31" t="s">
        <v>281</v>
      </c>
      <c r="B120" s="33" t="s">
        <v>283</v>
      </c>
      <c r="C120" s="29" t="s">
        <v>257</v>
      </c>
      <c r="D120" s="29">
        <v>3</v>
      </c>
      <c r="E120" s="21"/>
      <c r="F120" s="22">
        <f t="shared" si="97"/>
        <v>0</v>
      </c>
      <c r="G120" s="21"/>
      <c r="H120" s="22">
        <f t="shared" si="93"/>
        <v>0</v>
      </c>
      <c r="I120" s="21"/>
      <c r="J120" s="22">
        <f t="shared" si="94"/>
        <v>0</v>
      </c>
      <c r="K120" s="22">
        <f t="shared" si="95"/>
        <v>0</v>
      </c>
      <c r="L120" s="22">
        <f t="shared" si="96"/>
        <v>0</v>
      </c>
      <c r="M120" s="23"/>
    </row>
    <row r="121" spans="1:13" ht="18.95" customHeight="1">
      <c r="A121" s="31" t="s">
        <v>281</v>
      </c>
      <c r="B121" s="33" t="s">
        <v>284</v>
      </c>
      <c r="C121" s="29" t="s">
        <v>257</v>
      </c>
      <c r="D121" s="29">
        <v>8</v>
      </c>
      <c r="E121" s="21"/>
      <c r="F121" s="22">
        <f t="shared" si="97"/>
        <v>0</v>
      </c>
      <c r="G121" s="21"/>
      <c r="H121" s="22">
        <f t="shared" si="93"/>
        <v>0</v>
      </c>
      <c r="I121" s="21"/>
      <c r="J121" s="22">
        <f t="shared" si="94"/>
        <v>0</v>
      </c>
      <c r="K121" s="22">
        <f t="shared" si="95"/>
        <v>0</v>
      </c>
      <c r="L121" s="22">
        <f t="shared" si="96"/>
        <v>0</v>
      </c>
      <c r="M121" s="23"/>
    </row>
    <row r="122" spans="1:13" ht="18.95" customHeight="1">
      <c r="A122" s="31" t="s">
        <v>281</v>
      </c>
      <c r="B122" s="33" t="s">
        <v>286</v>
      </c>
      <c r="C122" s="29" t="s">
        <v>257</v>
      </c>
      <c r="D122" s="29">
        <v>6</v>
      </c>
      <c r="E122" s="21"/>
      <c r="F122" s="22">
        <f t="shared" si="97"/>
        <v>0</v>
      </c>
      <c r="G122" s="21"/>
      <c r="H122" s="22">
        <f t="shared" si="93"/>
        <v>0</v>
      </c>
      <c r="I122" s="21"/>
      <c r="J122" s="22">
        <f t="shared" si="94"/>
        <v>0</v>
      </c>
      <c r="K122" s="22">
        <f t="shared" si="95"/>
        <v>0</v>
      </c>
      <c r="L122" s="22">
        <f t="shared" si="96"/>
        <v>0</v>
      </c>
      <c r="M122" s="23"/>
    </row>
    <row r="123" spans="1:13" ht="18.95" customHeight="1">
      <c r="A123" s="31" t="s">
        <v>287</v>
      </c>
      <c r="B123" s="33" t="s">
        <v>273</v>
      </c>
      <c r="C123" s="29" t="s">
        <v>257</v>
      </c>
      <c r="D123" s="29">
        <v>1</v>
      </c>
      <c r="E123" s="21"/>
      <c r="F123" s="22">
        <f t="shared" si="97"/>
        <v>0</v>
      </c>
      <c r="G123" s="21"/>
      <c r="H123" s="22">
        <f t="shared" si="93"/>
        <v>0</v>
      </c>
      <c r="I123" s="21"/>
      <c r="J123" s="22">
        <f t="shared" si="94"/>
        <v>0</v>
      </c>
      <c r="K123" s="22">
        <f t="shared" si="95"/>
        <v>0</v>
      </c>
      <c r="L123" s="22">
        <f t="shared" si="96"/>
        <v>0</v>
      </c>
      <c r="M123" s="23"/>
    </row>
    <row r="124" spans="1:13" ht="18.95" customHeight="1">
      <c r="A124" s="31" t="s">
        <v>287</v>
      </c>
      <c r="B124" s="33" t="s">
        <v>278</v>
      </c>
      <c r="C124" s="29" t="s">
        <v>257</v>
      </c>
      <c r="D124" s="29">
        <v>1</v>
      </c>
      <c r="E124" s="21"/>
      <c r="F124" s="22">
        <f t="shared" si="97"/>
        <v>0</v>
      </c>
      <c r="G124" s="21"/>
      <c r="H124" s="22">
        <f t="shared" si="93"/>
        <v>0</v>
      </c>
      <c r="I124" s="21"/>
      <c r="J124" s="22">
        <f t="shared" si="94"/>
        <v>0</v>
      </c>
      <c r="K124" s="22">
        <f t="shared" si="95"/>
        <v>0</v>
      </c>
      <c r="L124" s="22">
        <f t="shared" si="96"/>
        <v>0</v>
      </c>
      <c r="M124" s="23"/>
    </row>
    <row r="125" spans="1:13" ht="18.95" customHeight="1">
      <c r="A125" s="31" t="s">
        <v>297</v>
      </c>
      <c r="B125" s="33" t="s">
        <v>278</v>
      </c>
      <c r="C125" s="29" t="s">
        <v>257</v>
      </c>
      <c r="D125" s="29">
        <v>1</v>
      </c>
      <c r="E125" s="21"/>
      <c r="F125" s="22">
        <f t="shared" si="97"/>
        <v>0</v>
      </c>
      <c r="G125" s="21"/>
      <c r="H125" s="22">
        <f t="shared" si="93"/>
        <v>0</v>
      </c>
      <c r="I125" s="21"/>
      <c r="J125" s="22">
        <f t="shared" si="94"/>
        <v>0</v>
      </c>
      <c r="K125" s="22">
        <f t="shared" si="95"/>
        <v>0</v>
      </c>
      <c r="L125" s="22">
        <f t="shared" si="96"/>
        <v>0</v>
      </c>
      <c r="M125" s="23"/>
    </row>
    <row r="126" spans="1:13" ht="18.95" customHeight="1">
      <c r="A126" s="31" t="s">
        <v>288</v>
      </c>
      <c r="B126" s="33" t="s">
        <v>273</v>
      </c>
      <c r="C126" s="29" t="s">
        <v>257</v>
      </c>
      <c r="D126" s="29">
        <v>1</v>
      </c>
      <c r="E126" s="21"/>
      <c r="F126" s="22">
        <f t="shared" si="97"/>
        <v>0</v>
      </c>
      <c r="G126" s="21"/>
      <c r="H126" s="22">
        <f t="shared" si="93"/>
        <v>0</v>
      </c>
      <c r="I126" s="21"/>
      <c r="J126" s="22">
        <f t="shared" si="94"/>
        <v>0</v>
      </c>
      <c r="K126" s="22">
        <f t="shared" si="95"/>
        <v>0</v>
      </c>
      <c r="L126" s="22">
        <f t="shared" si="96"/>
        <v>0</v>
      </c>
      <c r="M126" s="23"/>
    </row>
    <row r="127" spans="1:13" ht="18.95" customHeight="1">
      <c r="A127" s="31" t="s">
        <v>288</v>
      </c>
      <c r="B127" s="33" t="s">
        <v>250</v>
      </c>
      <c r="C127" s="29" t="s">
        <v>257</v>
      </c>
      <c r="D127" s="29">
        <v>3</v>
      </c>
      <c r="E127" s="21"/>
      <c r="F127" s="22">
        <f t="shared" si="97"/>
        <v>0</v>
      </c>
      <c r="G127" s="21"/>
      <c r="H127" s="22">
        <f t="shared" si="93"/>
        <v>0</v>
      </c>
      <c r="I127" s="21"/>
      <c r="J127" s="22">
        <f t="shared" si="94"/>
        <v>0</v>
      </c>
      <c r="K127" s="22">
        <f t="shared" si="95"/>
        <v>0</v>
      </c>
      <c r="L127" s="22">
        <f t="shared" si="96"/>
        <v>0</v>
      </c>
      <c r="M127" s="23"/>
    </row>
    <row r="128" spans="1:13" ht="18.95" customHeight="1">
      <c r="A128" s="31" t="s">
        <v>289</v>
      </c>
      <c r="B128" s="33" t="s">
        <v>290</v>
      </c>
      <c r="C128" s="29" t="s">
        <v>291</v>
      </c>
      <c r="D128" s="29">
        <v>3</v>
      </c>
      <c r="E128" s="21"/>
      <c r="F128" s="22">
        <f t="shared" si="97"/>
        <v>0</v>
      </c>
      <c r="G128" s="21"/>
      <c r="H128" s="22">
        <f t="shared" si="93"/>
        <v>0</v>
      </c>
      <c r="I128" s="21"/>
      <c r="J128" s="22">
        <f t="shared" si="94"/>
        <v>0</v>
      </c>
      <c r="K128" s="22">
        <f t="shared" si="95"/>
        <v>0</v>
      </c>
      <c r="L128" s="22">
        <f t="shared" si="96"/>
        <v>0</v>
      </c>
      <c r="M128" s="23"/>
    </row>
    <row r="129" spans="1:13" ht="18.95" customHeight="1">
      <c r="A129" s="31" t="s">
        <v>292</v>
      </c>
      <c r="B129" s="33" t="s">
        <v>278</v>
      </c>
      <c r="C129" s="29" t="s">
        <v>257</v>
      </c>
      <c r="D129" s="29">
        <v>2</v>
      </c>
      <c r="E129" s="21"/>
      <c r="F129" s="22">
        <f t="shared" si="97"/>
        <v>0</v>
      </c>
      <c r="G129" s="21"/>
      <c r="H129" s="22">
        <f t="shared" si="93"/>
        <v>0</v>
      </c>
      <c r="I129" s="21"/>
      <c r="J129" s="22">
        <f t="shared" si="94"/>
        <v>0</v>
      </c>
      <c r="K129" s="22">
        <f t="shared" si="95"/>
        <v>0</v>
      </c>
      <c r="L129" s="22">
        <f t="shared" si="96"/>
        <v>0</v>
      </c>
      <c r="M129" s="23"/>
    </row>
    <row r="130" spans="1:13" ht="18.95" customHeight="1">
      <c r="A130" s="31" t="s">
        <v>293</v>
      </c>
      <c r="B130" s="33" t="s">
        <v>273</v>
      </c>
      <c r="C130" s="29" t="s">
        <v>257</v>
      </c>
      <c r="D130" s="29">
        <v>1</v>
      </c>
      <c r="E130" s="21"/>
      <c r="F130" s="22">
        <f t="shared" si="97"/>
        <v>0</v>
      </c>
      <c r="G130" s="21"/>
      <c r="H130" s="22">
        <f t="shared" si="93"/>
        <v>0</v>
      </c>
      <c r="I130" s="21"/>
      <c r="J130" s="22">
        <f t="shared" si="94"/>
        <v>0</v>
      </c>
      <c r="K130" s="22">
        <f t="shared" si="95"/>
        <v>0</v>
      </c>
      <c r="L130" s="22">
        <f t="shared" si="96"/>
        <v>0</v>
      </c>
      <c r="M130" s="23"/>
    </row>
    <row r="131" spans="1:13" ht="18.95" customHeight="1">
      <c r="A131" s="31" t="s">
        <v>294</v>
      </c>
      <c r="B131" s="33" t="s">
        <v>273</v>
      </c>
      <c r="C131" s="29" t="s">
        <v>243</v>
      </c>
      <c r="D131" s="34">
        <v>1</v>
      </c>
      <c r="E131" s="21"/>
      <c r="F131" s="22">
        <f t="shared" si="97"/>
        <v>0</v>
      </c>
      <c r="G131" s="21"/>
      <c r="H131" s="22">
        <f t="shared" si="93"/>
        <v>0</v>
      </c>
      <c r="I131" s="21"/>
      <c r="J131" s="22">
        <f t="shared" si="94"/>
        <v>0</v>
      </c>
      <c r="K131" s="22">
        <f t="shared" si="95"/>
        <v>0</v>
      </c>
      <c r="L131" s="22">
        <f t="shared" si="96"/>
        <v>0</v>
      </c>
      <c r="M131" s="23"/>
    </row>
    <row r="132" spans="1:13" ht="18.95" customHeight="1">
      <c r="A132" s="31" t="s">
        <v>294</v>
      </c>
      <c r="B132" s="33" t="s">
        <v>278</v>
      </c>
      <c r="C132" s="29" t="s">
        <v>243</v>
      </c>
      <c r="D132" s="34">
        <v>6</v>
      </c>
      <c r="E132" s="21"/>
      <c r="F132" s="22">
        <f t="shared" si="97"/>
        <v>0</v>
      </c>
      <c r="G132" s="21"/>
      <c r="H132" s="22">
        <f t="shared" si="93"/>
        <v>0</v>
      </c>
      <c r="I132" s="21"/>
      <c r="J132" s="22">
        <f t="shared" si="94"/>
        <v>0</v>
      </c>
      <c r="K132" s="22">
        <f t="shared" si="95"/>
        <v>0</v>
      </c>
      <c r="L132" s="22">
        <f t="shared" si="96"/>
        <v>0</v>
      </c>
      <c r="M132" s="23"/>
    </row>
    <row r="133" spans="1:13" ht="18.95" customHeight="1">
      <c r="A133" s="31" t="s">
        <v>271</v>
      </c>
      <c r="B133" s="33"/>
      <c r="C133" s="29" t="s">
        <v>246</v>
      </c>
      <c r="D133" s="34">
        <v>1</v>
      </c>
      <c r="E133" s="21"/>
      <c r="F133" s="22">
        <f t="shared" si="97"/>
        <v>0</v>
      </c>
      <c r="G133" s="21"/>
      <c r="H133" s="22">
        <f t="shared" si="93"/>
        <v>0</v>
      </c>
      <c r="I133" s="21"/>
      <c r="J133" s="22">
        <f t="shared" si="94"/>
        <v>0</v>
      </c>
      <c r="K133" s="22">
        <f t="shared" si="95"/>
        <v>0</v>
      </c>
      <c r="L133" s="22">
        <f t="shared" si="96"/>
        <v>0</v>
      </c>
      <c r="M133" s="23"/>
    </row>
    <row r="134" spans="1:13" ht="18.95" customHeight="1">
      <c r="A134" s="31" t="s">
        <v>272</v>
      </c>
      <c r="B134" s="33" t="s">
        <v>295</v>
      </c>
      <c r="C134" s="29" t="s">
        <v>243</v>
      </c>
      <c r="D134" s="34">
        <v>1</v>
      </c>
      <c r="E134" s="21"/>
      <c r="F134" s="22">
        <f t="shared" si="97"/>
        <v>0</v>
      </c>
      <c r="G134" s="21"/>
      <c r="H134" s="22">
        <f t="shared" si="93"/>
        <v>0</v>
      </c>
      <c r="I134" s="21"/>
      <c r="J134" s="22">
        <f t="shared" si="94"/>
        <v>0</v>
      </c>
      <c r="K134" s="22">
        <f t="shared" si="95"/>
        <v>0</v>
      </c>
      <c r="L134" s="22">
        <f t="shared" si="96"/>
        <v>0</v>
      </c>
      <c r="M134" s="23"/>
    </row>
    <row r="135" spans="1:13" ht="18.95" customHeight="1">
      <c r="A135" s="31" t="s">
        <v>272</v>
      </c>
      <c r="B135" s="33" t="s">
        <v>278</v>
      </c>
      <c r="C135" s="29" t="s">
        <v>243</v>
      </c>
      <c r="D135" s="29">
        <v>3</v>
      </c>
      <c r="E135" s="21"/>
      <c r="F135" s="22">
        <f t="shared" si="97"/>
        <v>0</v>
      </c>
      <c r="G135" s="21"/>
      <c r="H135" s="22">
        <f t="shared" si="93"/>
        <v>0</v>
      </c>
      <c r="I135" s="21"/>
      <c r="J135" s="22">
        <f t="shared" si="94"/>
        <v>0</v>
      </c>
      <c r="K135" s="22">
        <f t="shared" si="95"/>
        <v>0</v>
      </c>
      <c r="L135" s="22">
        <f t="shared" si="96"/>
        <v>0</v>
      </c>
      <c r="M135" s="23"/>
    </row>
    <row r="136" spans="1:13" ht="18.95" customHeight="1">
      <c r="A136" s="31" t="s">
        <v>275</v>
      </c>
      <c r="B136" s="33" t="s">
        <v>276</v>
      </c>
      <c r="C136" s="29" t="s">
        <v>245</v>
      </c>
      <c r="D136" s="29">
        <v>6</v>
      </c>
      <c r="E136" s="21"/>
      <c r="F136" s="22">
        <f t="shared" si="97"/>
        <v>0</v>
      </c>
      <c r="G136" s="21"/>
      <c r="H136" s="22">
        <f t="shared" si="93"/>
        <v>0</v>
      </c>
      <c r="I136" s="21"/>
      <c r="J136" s="22">
        <f t="shared" si="94"/>
        <v>0</v>
      </c>
      <c r="K136" s="22">
        <f t="shared" si="95"/>
        <v>0</v>
      </c>
      <c r="L136" s="22">
        <f t="shared" si="96"/>
        <v>0</v>
      </c>
      <c r="M136" s="23"/>
    </row>
    <row r="137" spans="1:13" ht="18.95" customHeight="1">
      <c r="A137" s="31" t="s">
        <v>275</v>
      </c>
      <c r="B137" s="33" t="s">
        <v>66</v>
      </c>
      <c r="C137" s="29" t="s">
        <v>245</v>
      </c>
      <c r="D137" s="29">
        <v>3</v>
      </c>
      <c r="E137" s="21"/>
      <c r="F137" s="22">
        <f t="shared" si="97"/>
        <v>0</v>
      </c>
      <c r="G137" s="21"/>
      <c r="H137" s="22">
        <f t="shared" si="93"/>
        <v>0</v>
      </c>
      <c r="I137" s="21"/>
      <c r="J137" s="22">
        <f t="shared" si="94"/>
        <v>0</v>
      </c>
      <c r="K137" s="22">
        <f t="shared" si="95"/>
        <v>0</v>
      </c>
      <c r="L137" s="22">
        <f t="shared" si="96"/>
        <v>0</v>
      </c>
      <c r="M137" s="23"/>
    </row>
    <row r="138" spans="1:13" ht="18.95" customHeight="1">
      <c r="A138" s="46" t="s">
        <v>407</v>
      </c>
      <c r="B138" s="41"/>
      <c r="C138" s="38"/>
      <c r="D138" s="38"/>
      <c r="E138" s="38"/>
      <c r="F138" s="21"/>
      <c r="G138" s="21"/>
      <c r="H138" s="21"/>
      <c r="I138" s="21"/>
      <c r="J138" s="21"/>
      <c r="K138" s="21"/>
      <c r="L138" s="21"/>
      <c r="M138" s="23"/>
    </row>
    <row r="139" spans="1:13" ht="18.95" customHeight="1">
      <c r="A139" s="39" t="s">
        <v>393</v>
      </c>
      <c r="B139" s="33" t="s">
        <v>251</v>
      </c>
      <c r="C139" s="38" t="s">
        <v>249</v>
      </c>
      <c r="D139" s="38">
        <v>8</v>
      </c>
      <c r="E139" s="21"/>
      <c r="F139" s="37">
        <f t="shared" si="97"/>
        <v>0</v>
      </c>
      <c r="G139" s="21"/>
      <c r="H139" s="37">
        <f t="shared" ref="H139:H150" si="98">D139*G139</f>
        <v>0</v>
      </c>
      <c r="I139" s="21"/>
      <c r="J139" s="37">
        <f t="shared" ref="J139:J150" si="99">D139*I139</f>
        <v>0</v>
      </c>
      <c r="K139" s="37">
        <f t="shared" ref="K139:K150" si="100">E139+G139+I139</f>
        <v>0</v>
      </c>
      <c r="L139" s="37">
        <f t="shared" ref="L139:L150" si="101">D139*K139</f>
        <v>0</v>
      </c>
      <c r="M139" s="23"/>
    </row>
    <row r="140" spans="1:13" ht="18.95" customHeight="1">
      <c r="A140" s="31" t="s">
        <v>394</v>
      </c>
      <c r="B140" s="33" t="s">
        <v>251</v>
      </c>
      <c r="C140" s="38" t="s">
        <v>257</v>
      </c>
      <c r="D140" s="38">
        <v>6</v>
      </c>
      <c r="E140" s="21"/>
      <c r="F140" s="37">
        <f t="shared" si="97"/>
        <v>0</v>
      </c>
      <c r="G140" s="21"/>
      <c r="H140" s="37">
        <f t="shared" si="98"/>
        <v>0</v>
      </c>
      <c r="I140" s="21"/>
      <c r="J140" s="37">
        <f t="shared" si="99"/>
        <v>0</v>
      </c>
      <c r="K140" s="37">
        <f t="shared" si="100"/>
        <v>0</v>
      </c>
      <c r="L140" s="37">
        <f t="shared" si="101"/>
        <v>0</v>
      </c>
      <c r="M140" s="23"/>
    </row>
    <row r="141" spans="1:13" ht="18.95" customHeight="1">
      <c r="A141" s="31" t="s">
        <v>395</v>
      </c>
      <c r="B141" s="33" t="s">
        <v>251</v>
      </c>
      <c r="C141" s="38" t="s">
        <v>257</v>
      </c>
      <c r="D141" s="38">
        <v>1</v>
      </c>
      <c r="E141" s="21"/>
      <c r="F141" s="37">
        <f t="shared" si="97"/>
        <v>0</v>
      </c>
      <c r="G141" s="21"/>
      <c r="H141" s="37">
        <f t="shared" si="98"/>
        <v>0</v>
      </c>
      <c r="I141" s="21"/>
      <c r="J141" s="37">
        <f t="shared" si="99"/>
        <v>0</v>
      </c>
      <c r="K141" s="37">
        <f t="shared" si="100"/>
        <v>0</v>
      </c>
      <c r="L141" s="37">
        <f t="shared" si="101"/>
        <v>0</v>
      </c>
      <c r="M141" s="23"/>
    </row>
    <row r="142" spans="1:13" ht="18.95" customHeight="1">
      <c r="A142" s="31" t="s">
        <v>396</v>
      </c>
      <c r="B142" s="33" t="s">
        <v>251</v>
      </c>
      <c r="C142" s="38" t="s">
        <v>257</v>
      </c>
      <c r="D142" s="38">
        <v>1</v>
      </c>
      <c r="E142" s="21"/>
      <c r="F142" s="37">
        <f t="shared" si="97"/>
        <v>0</v>
      </c>
      <c r="G142" s="21"/>
      <c r="H142" s="37">
        <f t="shared" si="98"/>
        <v>0</v>
      </c>
      <c r="I142" s="21"/>
      <c r="J142" s="37">
        <f t="shared" si="99"/>
        <v>0</v>
      </c>
      <c r="K142" s="37">
        <f t="shared" si="100"/>
        <v>0</v>
      </c>
      <c r="L142" s="37">
        <f t="shared" si="101"/>
        <v>0</v>
      </c>
      <c r="M142" s="23"/>
    </row>
    <row r="143" spans="1:13" ht="18.95" customHeight="1">
      <c r="A143" s="31" t="s">
        <v>397</v>
      </c>
      <c r="B143" s="33" t="s">
        <v>251</v>
      </c>
      <c r="C143" s="38" t="s">
        <v>243</v>
      </c>
      <c r="D143" s="38">
        <v>16</v>
      </c>
      <c r="E143" s="21"/>
      <c r="F143" s="37">
        <f t="shared" si="97"/>
        <v>0</v>
      </c>
      <c r="G143" s="40"/>
      <c r="H143" s="37">
        <f t="shared" si="98"/>
        <v>0</v>
      </c>
      <c r="I143" s="21"/>
      <c r="J143" s="37">
        <f t="shared" si="99"/>
        <v>0</v>
      </c>
      <c r="K143" s="37">
        <f t="shared" si="100"/>
        <v>0</v>
      </c>
      <c r="L143" s="37">
        <f t="shared" si="101"/>
        <v>0</v>
      </c>
      <c r="M143" s="23"/>
    </row>
    <row r="144" spans="1:13" ht="18.95" customHeight="1">
      <c r="A144" s="39" t="s">
        <v>268</v>
      </c>
      <c r="B144" s="44" t="s">
        <v>251</v>
      </c>
      <c r="C144" s="42" t="s">
        <v>249</v>
      </c>
      <c r="D144" s="43">
        <v>8</v>
      </c>
      <c r="E144" s="21"/>
      <c r="F144" s="37">
        <f t="shared" si="97"/>
        <v>0</v>
      </c>
      <c r="G144" s="40"/>
      <c r="H144" s="37">
        <f t="shared" si="98"/>
        <v>0</v>
      </c>
      <c r="I144" s="21"/>
      <c r="J144" s="37">
        <f t="shared" si="99"/>
        <v>0</v>
      </c>
      <c r="K144" s="37">
        <f t="shared" si="100"/>
        <v>0</v>
      </c>
      <c r="L144" s="37">
        <f t="shared" si="101"/>
        <v>0</v>
      </c>
      <c r="M144" s="23"/>
    </row>
    <row r="145" spans="1:13" ht="18.95" customHeight="1">
      <c r="A145" s="31" t="s">
        <v>398</v>
      </c>
      <c r="B145" s="33" t="s">
        <v>399</v>
      </c>
      <c r="C145" s="38" t="s">
        <v>400</v>
      </c>
      <c r="D145" s="38">
        <v>1</v>
      </c>
      <c r="E145" s="21"/>
      <c r="F145" s="37">
        <f t="shared" si="97"/>
        <v>0</v>
      </c>
      <c r="G145" s="21"/>
      <c r="H145" s="37">
        <f t="shared" si="98"/>
        <v>0</v>
      </c>
      <c r="I145" s="21"/>
      <c r="J145" s="37">
        <f t="shared" si="99"/>
        <v>0</v>
      </c>
      <c r="K145" s="37">
        <f t="shared" si="100"/>
        <v>0</v>
      </c>
      <c r="L145" s="37">
        <f t="shared" si="101"/>
        <v>0</v>
      </c>
      <c r="M145" s="23"/>
    </row>
    <row r="146" spans="1:13" ht="18.95" customHeight="1">
      <c r="A146" s="39" t="s">
        <v>401</v>
      </c>
      <c r="B146" s="45" t="s">
        <v>251</v>
      </c>
      <c r="C146" s="42" t="s">
        <v>257</v>
      </c>
      <c r="D146" s="42">
        <v>1</v>
      </c>
      <c r="E146" s="21"/>
      <c r="F146" s="37">
        <f t="shared" si="97"/>
        <v>0</v>
      </c>
      <c r="G146" s="21"/>
      <c r="H146" s="37">
        <f t="shared" si="98"/>
        <v>0</v>
      </c>
      <c r="I146" s="21"/>
      <c r="J146" s="37">
        <f t="shared" si="99"/>
        <v>0</v>
      </c>
      <c r="K146" s="37">
        <f t="shared" si="100"/>
        <v>0</v>
      </c>
      <c r="L146" s="37">
        <f t="shared" si="101"/>
        <v>0</v>
      </c>
      <c r="M146" s="23"/>
    </row>
    <row r="147" spans="1:13" ht="18.95" customHeight="1">
      <c r="A147" s="31" t="s">
        <v>402</v>
      </c>
      <c r="B147" s="33" t="s">
        <v>403</v>
      </c>
      <c r="C147" s="38" t="s">
        <v>404</v>
      </c>
      <c r="D147" s="38">
        <v>1</v>
      </c>
      <c r="E147" s="21"/>
      <c r="F147" s="37">
        <f t="shared" si="97"/>
        <v>0</v>
      </c>
      <c r="G147" s="21"/>
      <c r="H147" s="37">
        <f t="shared" si="98"/>
        <v>0</v>
      </c>
      <c r="I147" s="21"/>
      <c r="J147" s="37">
        <f t="shared" si="99"/>
        <v>0</v>
      </c>
      <c r="K147" s="37">
        <f t="shared" si="100"/>
        <v>0</v>
      </c>
      <c r="L147" s="37">
        <f t="shared" si="101"/>
        <v>0</v>
      </c>
      <c r="M147" s="23"/>
    </row>
    <row r="148" spans="1:13" ht="18.95" customHeight="1">
      <c r="A148" s="31" t="s">
        <v>405</v>
      </c>
      <c r="B148" s="33" t="s">
        <v>251</v>
      </c>
      <c r="C148" s="38" t="s">
        <v>257</v>
      </c>
      <c r="D148" s="38">
        <v>1</v>
      </c>
      <c r="E148" s="21"/>
      <c r="F148" s="37">
        <f t="shared" si="97"/>
        <v>0</v>
      </c>
      <c r="G148" s="21"/>
      <c r="H148" s="37">
        <f t="shared" si="98"/>
        <v>0</v>
      </c>
      <c r="I148" s="21"/>
      <c r="J148" s="37">
        <f t="shared" si="99"/>
        <v>0</v>
      </c>
      <c r="K148" s="37">
        <f t="shared" si="100"/>
        <v>0</v>
      </c>
      <c r="L148" s="37">
        <f t="shared" si="101"/>
        <v>0</v>
      </c>
      <c r="M148" s="23"/>
    </row>
    <row r="149" spans="1:13" ht="18.95" customHeight="1">
      <c r="A149" s="39" t="s">
        <v>406</v>
      </c>
      <c r="B149" s="45" t="s">
        <v>251</v>
      </c>
      <c r="C149" s="42" t="s">
        <v>243</v>
      </c>
      <c r="D149" s="43">
        <v>2</v>
      </c>
      <c r="E149" s="21"/>
      <c r="F149" s="37">
        <f t="shared" si="97"/>
        <v>0</v>
      </c>
      <c r="G149" s="21"/>
      <c r="H149" s="37">
        <f t="shared" si="98"/>
        <v>0</v>
      </c>
      <c r="I149" s="21"/>
      <c r="J149" s="37">
        <f t="shared" si="99"/>
        <v>0</v>
      </c>
      <c r="K149" s="37">
        <f t="shared" si="100"/>
        <v>0</v>
      </c>
      <c r="L149" s="37">
        <f t="shared" si="101"/>
        <v>0</v>
      </c>
      <c r="M149" s="23"/>
    </row>
    <row r="150" spans="1:13" ht="18.95" customHeight="1">
      <c r="A150" s="31" t="s">
        <v>8</v>
      </c>
      <c r="B150" s="33" t="s">
        <v>276</v>
      </c>
      <c r="C150" s="38" t="s">
        <v>245</v>
      </c>
      <c r="D150" s="38">
        <v>3</v>
      </c>
      <c r="E150" s="21"/>
      <c r="F150" s="37">
        <f t="shared" si="97"/>
        <v>0</v>
      </c>
      <c r="G150" s="21"/>
      <c r="H150" s="37">
        <f t="shared" si="98"/>
        <v>0</v>
      </c>
      <c r="I150" s="21"/>
      <c r="J150" s="37">
        <f t="shared" si="99"/>
        <v>0</v>
      </c>
      <c r="K150" s="37">
        <f t="shared" si="100"/>
        <v>0</v>
      </c>
      <c r="L150" s="37">
        <f t="shared" si="101"/>
        <v>0</v>
      </c>
      <c r="M150" s="23"/>
    </row>
    <row r="151" spans="1:13" ht="18.95" customHeight="1">
      <c r="A151" s="1" t="s">
        <v>325</v>
      </c>
      <c r="B151" s="22"/>
      <c r="C151" s="26"/>
      <c r="D151" s="22"/>
      <c r="E151" s="22"/>
      <c r="F151" s="22"/>
      <c r="G151" s="21"/>
      <c r="H151" s="22"/>
      <c r="I151" s="21"/>
      <c r="J151" s="22"/>
      <c r="K151" s="22"/>
      <c r="L151" s="22"/>
      <c r="M151" s="23"/>
    </row>
    <row r="152" spans="1:13" ht="18.95" customHeight="1">
      <c r="A152" s="22" t="s">
        <v>125</v>
      </c>
      <c r="B152" s="22" t="s">
        <v>126</v>
      </c>
      <c r="C152" s="26" t="s">
        <v>68</v>
      </c>
      <c r="D152" s="22">
        <v>229</v>
      </c>
      <c r="E152" s="22"/>
      <c r="F152" s="22">
        <f t="shared" ref="F152:F157" si="102">D152*E152</f>
        <v>0</v>
      </c>
      <c r="G152" s="22"/>
      <c r="H152" s="22">
        <f t="shared" ref="H152:H157" si="103">D152*G152</f>
        <v>0</v>
      </c>
      <c r="I152" s="22"/>
      <c r="J152" s="22">
        <f t="shared" ref="J152:J157" si="104">D152*I152</f>
        <v>0</v>
      </c>
      <c r="K152" s="22">
        <f t="shared" ref="K152:K157" si="105">E152+G152+I152</f>
        <v>0</v>
      </c>
      <c r="L152" s="22">
        <f t="shared" ref="L152:L157" si="106">D152*K152</f>
        <v>0</v>
      </c>
      <c r="M152" s="23"/>
    </row>
    <row r="153" spans="1:13" ht="18.95" customHeight="1">
      <c r="A153" s="22" t="s">
        <v>127</v>
      </c>
      <c r="B153" s="22" t="s">
        <v>128</v>
      </c>
      <c r="C153" s="26" t="s">
        <v>68</v>
      </c>
      <c r="D153" s="22">
        <v>229</v>
      </c>
      <c r="E153" s="22"/>
      <c r="F153" s="22">
        <f t="shared" si="102"/>
        <v>0</v>
      </c>
      <c r="G153" s="22"/>
      <c r="H153" s="22">
        <f t="shared" si="103"/>
        <v>0</v>
      </c>
      <c r="I153" s="22"/>
      <c r="J153" s="22">
        <f t="shared" si="104"/>
        <v>0</v>
      </c>
      <c r="K153" s="22">
        <f t="shared" si="105"/>
        <v>0</v>
      </c>
      <c r="L153" s="22">
        <f t="shared" si="106"/>
        <v>0</v>
      </c>
      <c r="M153" s="23"/>
    </row>
    <row r="154" spans="1:13" ht="18.95" customHeight="1">
      <c r="A154" s="22" t="s">
        <v>129</v>
      </c>
      <c r="B154" s="22" t="s">
        <v>132</v>
      </c>
      <c r="C154" s="26" t="s">
        <v>104</v>
      </c>
      <c r="D154" s="22">
        <v>32</v>
      </c>
      <c r="E154" s="22"/>
      <c r="F154" s="22">
        <f t="shared" si="102"/>
        <v>0</v>
      </c>
      <c r="G154" s="22"/>
      <c r="H154" s="22">
        <f t="shared" si="103"/>
        <v>0</v>
      </c>
      <c r="I154" s="22"/>
      <c r="J154" s="22">
        <f t="shared" si="104"/>
        <v>0</v>
      </c>
      <c r="K154" s="22">
        <f t="shared" si="105"/>
        <v>0</v>
      </c>
      <c r="L154" s="22">
        <f t="shared" si="106"/>
        <v>0</v>
      </c>
      <c r="M154" s="23"/>
    </row>
    <row r="155" spans="1:13" ht="18.95" customHeight="1">
      <c r="A155" s="22" t="s">
        <v>130</v>
      </c>
      <c r="B155" s="22" t="s">
        <v>131</v>
      </c>
      <c r="C155" s="26" t="s">
        <v>104</v>
      </c>
      <c r="D155" s="22">
        <v>117</v>
      </c>
      <c r="E155" s="22"/>
      <c r="F155" s="22">
        <f t="shared" si="102"/>
        <v>0</v>
      </c>
      <c r="G155" s="22"/>
      <c r="H155" s="22">
        <f t="shared" si="103"/>
        <v>0</v>
      </c>
      <c r="I155" s="22"/>
      <c r="J155" s="22">
        <f t="shared" si="104"/>
        <v>0</v>
      </c>
      <c r="K155" s="22">
        <f t="shared" si="105"/>
        <v>0</v>
      </c>
      <c r="L155" s="22">
        <f t="shared" si="106"/>
        <v>0</v>
      </c>
      <c r="M155" s="23"/>
    </row>
    <row r="156" spans="1:13" ht="18.95" customHeight="1">
      <c r="A156" s="22" t="s">
        <v>315</v>
      </c>
      <c r="B156" s="28" t="s">
        <v>318</v>
      </c>
      <c r="C156" s="35" t="s">
        <v>68</v>
      </c>
      <c r="D156" s="22">
        <v>28</v>
      </c>
      <c r="E156" s="22"/>
      <c r="F156" s="22">
        <f t="shared" si="102"/>
        <v>0</v>
      </c>
      <c r="G156" s="22"/>
      <c r="H156" s="22">
        <f t="shared" si="103"/>
        <v>0</v>
      </c>
      <c r="I156" s="22"/>
      <c r="J156" s="22">
        <f t="shared" si="104"/>
        <v>0</v>
      </c>
      <c r="K156" s="22">
        <f t="shared" si="105"/>
        <v>0</v>
      </c>
      <c r="L156" s="22">
        <f t="shared" si="106"/>
        <v>0</v>
      </c>
      <c r="M156" s="23"/>
    </row>
    <row r="157" spans="1:13" ht="18.95" customHeight="1">
      <c r="A157" s="22" t="s">
        <v>316</v>
      </c>
      <c r="B157" s="22" t="s">
        <v>317</v>
      </c>
      <c r="C157" s="35" t="s">
        <v>68</v>
      </c>
      <c r="D157" s="22">
        <v>19</v>
      </c>
      <c r="E157" s="22"/>
      <c r="F157" s="22">
        <f t="shared" si="102"/>
        <v>0</v>
      </c>
      <c r="G157" s="22"/>
      <c r="H157" s="22">
        <f t="shared" si="103"/>
        <v>0</v>
      </c>
      <c r="I157" s="22"/>
      <c r="J157" s="22">
        <f t="shared" si="104"/>
        <v>0</v>
      </c>
      <c r="K157" s="22">
        <f t="shared" si="105"/>
        <v>0</v>
      </c>
      <c r="L157" s="22">
        <f t="shared" si="106"/>
        <v>0</v>
      </c>
      <c r="M157" s="23"/>
    </row>
    <row r="158" spans="1:13" ht="18.95" customHeight="1">
      <c r="A158" s="22" t="s">
        <v>94</v>
      </c>
      <c r="B158" s="22" t="s">
        <v>95</v>
      </c>
      <c r="C158" s="26" t="s">
        <v>68</v>
      </c>
      <c r="D158" s="22">
        <v>139</v>
      </c>
      <c r="E158" s="22"/>
      <c r="F158" s="22">
        <f>D158*E158</f>
        <v>0</v>
      </c>
      <c r="G158" s="22"/>
      <c r="H158" s="22">
        <f>D158*G158</f>
        <v>0</v>
      </c>
      <c r="I158" s="22"/>
      <c r="J158" s="22">
        <f>D158*I158</f>
        <v>0</v>
      </c>
      <c r="K158" s="22">
        <f>E158+G158+I158</f>
        <v>0</v>
      </c>
      <c r="L158" s="22">
        <f>D158*K158</f>
        <v>0</v>
      </c>
      <c r="M158" s="23"/>
    </row>
    <row r="159" spans="1:13" ht="18.95" customHeight="1">
      <c r="A159" s="22" t="s">
        <v>154</v>
      </c>
      <c r="B159" s="22" t="s">
        <v>299</v>
      </c>
      <c r="C159" s="26" t="s">
        <v>68</v>
      </c>
      <c r="D159" s="22">
        <v>139</v>
      </c>
      <c r="E159" s="22"/>
      <c r="F159" s="22">
        <f>D159*E159</f>
        <v>0</v>
      </c>
      <c r="G159" s="22"/>
      <c r="H159" s="22">
        <f>D159*G159</f>
        <v>0</v>
      </c>
      <c r="I159" s="22"/>
      <c r="J159" s="22">
        <f>D159*I159</f>
        <v>0</v>
      </c>
      <c r="K159" s="22">
        <f>E159+G159+I159</f>
        <v>0</v>
      </c>
      <c r="L159" s="22">
        <f>D159*K159</f>
        <v>0</v>
      </c>
      <c r="M159" s="23"/>
    </row>
    <row r="160" spans="1:13" ht="18.95" customHeight="1">
      <c r="A160" s="22" t="s">
        <v>155</v>
      </c>
      <c r="B160" s="22" t="s">
        <v>156</v>
      </c>
      <c r="C160" s="26" t="s">
        <v>68</v>
      </c>
      <c r="D160" s="22">
        <v>139</v>
      </c>
      <c r="E160" s="22"/>
      <c r="F160" s="22">
        <f>D160*E160</f>
        <v>0</v>
      </c>
      <c r="G160" s="22"/>
      <c r="H160" s="22">
        <f>D160*G160</f>
        <v>0</v>
      </c>
      <c r="I160" s="22"/>
      <c r="J160" s="22">
        <f>D160*I160</f>
        <v>0</v>
      </c>
      <c r="K160" s="22">
        <f>E160+G160+I160</f>
        <v>0</v>
      </c>
      <c r="L160" s="22">
        <f>D160*K160</f>
        <v>0</v>
      </c>
      <c r="M160" s="23"/>
    </row>
    <row r="161" spans="1:13" ht="18.95" customHeight="1">
      <c r="A161" s="22" t="s">
        <v>123</v>
      </c>
      <c r="B161" s="22" t="s">
        <v>436</v>
      </c>
      <c r="C161" s="26" t="s">
        <v>68</v>
      </c>
      <c r="D161" s="22">
        <v>111</v>
      </c>
      <c r="E161" s="22"/>
      <c r="F161" s="22">
        <f t="shared" ref="F161:F168" si="107">D161*E161</f>
        <v>0</v>
      </c>
      <c r="G161" s="22"/>
      <c r="H161" s="22">
        <f t="shared" ref="H161:H168" si="108">D161*G161</f>
        <v>0</v>
      </c>
      <c r="I161" s="22"/>
      <c r="J161" s="22">
        <f t="shared" ref="J161:J168" si="109">D161*I161</f>
        <v>0</v>
      </c>
      <c r="K161" s="22">
        <f t="shared" ref="K161:K168" si="110">E161+G161+I161</f>
        <v>0</v>
      </c>
      <c r="L161" s="22">
        <f t="shared" ref="L161:L168" si="111">D161*K161</f>
        <v>0</v>
      </c>
      <c r="M161" s="23"/>
    </row>
    <row r="162" spans="1:13" ht="18.95" customHeight="1">
      <c r="A162" s="59" t="s">
        <v>108</v>
      </c>
      <c r="B162" s="22" t="s">
        <v>159</v>
      </c>
      <c r="C162" s="26" t="s">
        <v>68</v>
      </c>
      <c r="D162" s="22">
        <v>184</v>
      </c>
      <c r="E162" s="22"/>
      <c r="F162" s="22">
        <f t="shared" si="107"/>
        <v>0</v>
      </c>
      <c r="G162" s="21"/>
      <c r="H162" s="22">
        <f t="shared" si="108"/>
        <v>0</v>
      </c>
      <c r="I162" s="21"/>
      <c r="J162" s="22">
        <f t="shared" si="109"/>
        <v>0</v>
      </c>
      <c r="K162" s="22">
        <f t="shared" si="110"/>
        <v>0</v>
      </c>
      <c r="L162" s="22">
        <f t="shared" si="111"/>
        <v>0</v>
      </c>
      <c r="M162" s="23"/>
    </row>
    <row r="163" spans="1:13" ht="18.95" customHeight="1">
      <c r="A163" s="22" t="s">
        <v>161</v>
      </c>
      <c r="B163" s="22" t="s">
        <v>162</v>
      </c>
      <c r="C163" s="26" t="s">
        <v>68</v>
      </c>
      <c r="D163" s="22">
        <v>27</v>
      </c>
      <c r="E163" s="22"/>
      <c r="F163" s="22">
        <f t="shared" si="107"/>
        <v>0</v>
      </c>
      <c r="G163" s="21"/>
      <c r="H163" s="22">
        <f t="shared" si="108"/>
        <v>0</v>
      </c>
      <c r="I163" s="21"/>
      <c r="J163" s="22">
        <f t="shared" si="109"/>
        <v>0</v>
      </c>
      <c r="K163" s="22">
        <f t="shared" si="110"/>
        <v>0</v>
      </c>
      <c r="L163" s="22">
        <f t="shared" si="111"/>
        <v>0</v>
      </c>
      <c r="M163" s="23"/>
    </row>
    <row r="164" spans="1:13" ht="18.95" customHeight="1">
      <c r="A164" s="22" t="s">
        <v>337</v>
      </c>
      <c r="B164" s="22" t="s">
        <v>338</v>
      </c>
      <c r="C164" s="29" t="s">
        <v>68</v>
      </c>
      <c r="D164" s="22">
        <v>129</v>
      </c>
      <c r="E164" s="22"/>
      <c r="F164" s="22">
        <f t="shared" ref="F164" si="112">D164*E164</f>
        <v>0</v>
      </c>
      <c r="G164" s="22"/>
      <c r="H164" s="22">
        <f t="shared" ref="H164" si="113">D164*G164</f>
        <v>0</v>
      </c>
      <c r="I164" s="22"/>
      <c r="J164" s="22">
        <f t="shared" ref="J164" si="114">D164*I164</f>
        <v>0</v>
      </c>
      <c r="K164" s="22">
        <f t="shared" ref="K164" si="115">E164+G164+I164</f>
        <v>0</v>
      </c>
      <c r="L164" s="22">
        <f t="shared" ref="L164" si="116">D164*K164</f>
        <v>0</v>
      </c>
      <c r="M164" s="23"/>
    </row>
    <row r="165" spans="1:13" ht="18.95" customHeight="1">
      <c r="A165" s="22" t="s">
        <v>310</v>
      </c>
      <c r="B165" s="22" t="s">
        <v>133</v>
      </c>
      <c r="C165" s="29" t="s">
        <v>68</v>
      </c>
      <c r="D165" s="22">
        <v>124</v>
      </c>
      <c r="E165" s="22"/>
      <c r="F165" s="22">
        <f t="shared" si="107"/>
        <v>0</v>
      </c>
      <c r="G165" s="22"/>
      <c r="H165" s="22">
        <f t="shared" si="108"/>
        <v>0</v>
      </c>
      <c r="I165" s="22"/>
      <c r="J165" s="22">
        <f t="shared" si="109"/>
        <v>0</v>
      </c>
      <c r="K165" s="22">
        <f t="shared" si="110"/>
        <v>0</v>
      </c>
      <c r="L165" s="22">
        <f t="shared" si="111"/>
        <v>0</v>
      </c>
      <c r="M165" s="23"/>
    </row>
    <row r="166" spans="1:13" ht="18.95" customHeight="1">
      <c r="A166" s="22" t="s">
        <v>311</v>
      </c>
      <c r="B166" s="22" t="s">
        <v>133</v>
      </c>
      <c r="C166" s="29" t="s">
        <v>68</v>
      </c>
      <c r="D166" s="22">
        <v>186</v>
      </c>
      <c r="E166" s="37"/>
      <c r="F166" s="22">
        <f t="shared" ref="F166:F167" si="117">D166*E166</f>
        <v>0</v>
      </c>
      <c r="G166" s="37"/>
      <c r="H166" s="22">
        <f t="shared" ref="H166:H167" si="118">D166*G166</f>
        <v>0</v>
      </c>
      <c r="I166" s="37"/>
      <c r="J166" s="22">
        <f t="shared" ref="J166:J167" si="119">D166*I166</f>
        <v>0</v>
      </c>
      <c r="K166" s="22">
        <f t="shared" ref="K166:K167" si="120">E166+G166+I166</f>
        <v>0</v>
      </c>
      <c r="L166" s="22">
        <f t="shared" ref="L166:L167" si="121">D166*K166</f>
        <v>0</v>
      </c>
      <c r="M166" s="23"/>
    </row>
    <row r="167" spans="1:13" ht="18.95" customHeight="1">
      <c r="A167" s="22" t="s">
        <v>103</v>
      </c>
      <c r="B167" s="22" t="s">
        <v>420</v>
      </c>
      <c r="C167" s="29" t="s">
        <v>68</v>
      </c>
      <c r="D167" s="22">
        <v>192</v>
      </c>
      <c r="E167" s="22"/>
      <c r="F167" s="22">
        <f t="shared" si="117"/>
        <v>0</v>
      </c>
      <c r="G167" s="22"/>
      <c r="H167" s="22">
        <f t="shared" si="118"/>
        <v>0</v>
      </c>
      <c r="I167" s="22"/>
      <c r="J167" s="22">
        <f t="shared" si="119"/>
        <v>0</v>
      </c>
      <c r="K167" s="22">
        <f t="shared" si="120"/>
        <v>0</v>
      </c>
      <c r="L167" s="22">
        <f t="shared" si="121"/>
        <v>0</v>
      </c>
      <c r="M167" s="23"/>
    </row>
    <row r="168" spans="1:13" ht="18.95" customHeight="1">
      <c r="A168" s="22" t="s">
        <v>139</v>
      </c>
      <c r="B168" s="22" t="s">
        <v>167</v>
      </c>
      <c r="C168" s="26" t="s">
        <v>68</v>
      </c>
      <c r="D168" s="22">
        <v>50</v>
      </c>
      <c r="E168" s="22"/>
      <c r="F168" s="22">
        <f t="shared" si="107"/>
        <v>0</v>
      </c>
      <c r="G168" s="21"/>
      <c r="H168" s="22">
        <f t="shared" si="108"/>
        <v>0</v>
      </c>
      <c r="I168" s="21"/>
      <c r="J168" s="22">
        <f t="shared" si="109"/>
        <v>0</v>
      </c>
      <c r="K168" s="22">
        <f t="shared" si="110"/>
        <v>0</v>
      </c>
      <c r="L168" s="22">
        <f t="shared" si="111"/>
        <v>0</v>
      </c>
      <c r="M168" s="23"/>
    </row>
    <row r="169" spans="1:13" ht="18.95" customHeight="1">
      <c r="A169" s="56" t="s">
        <v>427</v>
      </c>
      <c r="B169" s="56"/>
      <c r="C169" s="54" t="s">
        <v>246</v>
      </c>
      <c r="D169" s="56">
        <v>1</v>
      </c>
      <c r="E169" s="56"/>
      <c r="F169" s="56">
        <f t="shared" ref="F169:F171" si="122">D169*E169</f>
        <v>0</v>
      </c>
      <c r="G169" s="55"/>
      <c r="H169" s="56">
        <f t="shared" ref="H169:H171" si="123">D169*G169</f>
        <v>0</v>
      </c>
      <c r="I169" s="55"/>
      <c r="J169" s="56">
        <f t="shared" ref="J169:J171" si="124">D169*I169</f>
        <v>0</v>
      </c>
      <c r="K169" s="56">
        <f t="shared" ref="K169:K171" si="125">E169+G169+I169</f>
        <v>0</v>
      </c>
      <c r="L169" s="56">
        <f t="shared" ref="L169:L171" si="126">D169*K169</f>
        <v>0</v>
      </c>
      <c r="M169" s="23"/>
    </row>
    <row r="170" spans="1:13" ht="18.95" customHeight="1">
      <c r="A170" s="56" t="s">
        <v>428</v>
      </c>
      <c r="B170" s="56"/>
      <c r="C170" s="54" t="s">
        <v>246</v>
      </c>
      <c r="D170" s="56">
        <v>1</v>
      </c>
      <c r="E170" s="56"/>
      <c r="F170" s="56">
        <f t="shared" si="122"/>
        <v>0</v>
      </c>
      <c r="G170" s="55"/>
      <c r="H170" s="56">
        <f t="shared" si="123"/>
        <v>0</v>
      </c>
      <c r="I170" s="55"/>
      <c r="J170" s="56">
        <f t="shared" si="124"/>
        <v>0</v>
      </c>
      <c r="K170" s="56">
        <f t="shared" si="125"/>
        <v>0</v>
      </c>
      <c r="L170" s="56">
        <f t="shared" si="126"/>
        <v>0</v>
      </c>
      <c r="M170" s="23"/>
    </row>
    <row r="171" spans="1:13" ht="18.95" customHeight="1">
      <c r="A171" s="56" t="s">
        <v>429</v>
      </c>
      <c r="B171" s="56"/>
      <c r="C171" s="54" t="s">
        <v>246</v>
      </c>
      <c r="D171" s="56">
        <v>1</v>
      </c>
      <c r="E171" s="56"/>
      <c r="F171" s="56">
        <f t="shared" si="122"/>
        <v>0</v>
      </c>
      <c r="G171" s="55"/>
      <c r="H171" s="56">
        <f t="shared" si="123"/>
        <v>0</v>
      </c>
      <c r="I171" s="55"/>
      <c r="J171" s="56">
        <f t="shared" si="124"/>
        <v>0</v>
      </c>
      <c r="K171" s="56">
        <f t="shared" si="125"/>
        <v>0</v>
      </c>
      <c r="L171" s="56">
        <f t="shared" si="126"/>
        <v>0</v>
      </c>
      <c r="M171" s="23"/>
    </row>
    <row r="172" spans="1:13" ht="18.95" customHeight="1">
      <c r="A172" s="22" t="s">
        <v>171</v>
      </c>
      <c r="B172" s="22"/>
      <c r="C172" s="29" t="s">
        <v>113</v>
      </c>
      <c r="D172" s="22">
        <v>4</v>
      </c>
      <c r="E172" s="22"/>
      <c r="F172" s="22">
        <f t="shared" ref="F172:F173" si="127">D172*E172</f>
        <v>0</v>
      </c>
      <c r="G172" s="21"/>
      <c r="H172" s="22">
        <f t="shared" ref="H172:H173" si="128">D172*G172</f>
        <v>0</v>
      </c>
      <c r="I172" s="21"/>
      <c r="J172" s="22">
        <f t="shared" ref="J172:J173" si="129">D172*I172</f>
        <v>0</v>
      </c>
      <c r="K172" s="22">
        <f t="shared" ref="K172:K173" si="130">E172+G172+I172</f>
        <v>0</v>
      </c>
      <c r="L172" s="22">
        <f t="shared" ref="L172:L173" si="131">D172*K172</f>
        <v>0</v>
      </c>
      <c r="M172" s="23"/>
    </row>
    <row r="173" spans="1:13" ht="18.95" customHeight="1">
      <c r="A173" s="37" t="s">
        <v>172</v>
      </c>
      <c r="B173" s="37" t="s">
        <v>173</v>
      </c>
      <c r="C173" s="38" t="s">
        <v>100</v>
      </c>
      <c r="D173" s="37">
        <v>1</v>
      </c>
      <c r="E173" s="37"/>
      <c r="F173" s="37">
        <f t="shared" si="127"/>
        <v>0</v>
      </c>
      <c r="G173" s="21"/>
      <c r="H173" s="37">
        <f t="shared" si="128"/>
        <v>0</v>
      </c>
      <c r="I173" s="21"/>
      <c r="J173" s="37">
        <f t="shared" si="129"/>
        <v>0</v>
      </c>
      <c r="K173" s="37">
        <f t="shared" si="130"/>
        <v>0</v>
      </c>
      <c r="L173" s="37">
        <f t="shared" si="131"/>
        <v>0</v>
      </c>
      <c r="M173" s="23"/>
    </row>
    <row r="174" spans="1:13" ht="18.95" customHeight="1">
      <c r="A174" s="1" t="s">
        <v>326</v>
      </c>
      <c r="B174" s="22"/>
      <c r="C174" s="29"/>
      <c r="D174" s="22"/>
      <c r="E174" s="22"/>
      <c r="F174" s="22"/>
      <c r="G174" s="22"/>
      <c r="H174" s="22"/>
      <c r="I174" s="22"/>
      <c r="J174" s="22"/>
      <c r="K174" s="22"/>
      <c r="L174" s="22"/>
      <c r="M174" s="23"/>
    </row>
    <row r="175" spans="1:13" ht="18.95" customHeight="1">
      <c r="A175" s="1" t="s">
        <v>327</v>
      </c>
      <c r="B175" s="22"/>
      <c r="C175" s="29"/>
      <c r="D175" s="22"/>
      <c r="E175" s="22"/>
      <c r="F175" s="22"/>
      <c r="G175" s="22"/>
      <c r="H175" s="22"/>
      <c r="I175" s="22"/>
      <c r="J175" s="22"/>
      <c r="K175" s="22"/>
      <c r="L175" s="22"/>
      <c r="M175" s="23"/>
    </row>
    <row r="176" spans="1:13" ht="18.95" customHeight="1">
      <c r="A176" s="22" t="s">
        <v>195</v>
      </c>
      <c r="B176" s="22" t="s">
        <v>330</v>
      </c>
      <c r="C176" s="29" t="s">
        <v>210</v>
      </c>
      <c r="D176" s="22">
        <v>1</v>
      </c>
      <c r="E176" s="22"/>
      <c r="F176" s="22">
        <f t="shared" ref="F176:F186" si="132">D176*E176</f>
        <v>0</v>
      </c>
      <c r="G176" s="22"/>
      <c r="H176" s="22">
        <f t="shared" ref="H176:H186" si="133">D176*G176</f>
        <v>0</v>
      </c>
      <c r="I176" s="22"/>
      <c r="J176" s="22">
        <f t="shared" ref="J176:J186" si="134">D176*I176</f>
        <v>0</v>
      </c>
      <c r="K176" s="22">
        <f t="shared" ref="K176:K186" si="135">E176+G176+I176</f>
        <v>0</v>
      </c>
      <c r="L176" s="22">
        <f t="shared" ref="L176:L186" si="136">D176*K176</f>
        <v>0</v>
      </c>
      <c r="M176" s="23"/>
    </row>
    <row r="177" spans="1:13" ht="18.95" customHeight="1">
      <c r="A177" s="22" t="s">
        <v>196</v>
      </c>
      <c r="B177" s="22" t="s">
        <v>203</v>
      </c>
      <c r="C177" s="29" t="s">
        <v>210</v>
      </c>
      <c r="D177" s="22">
        <v>2</v>
      </c>
      <c r="E177" s="22"/>
      <c r="F177" s="22">
        <f t="shared" si="132"/>
        <v>0</v>
      </c>
      <c r="G177" s="22"/>
      <c r="H177" s="22">
        <f t="shared" si="133"/>
        <v>0</v>
      </c>
      <c r="I177" s="22"/>
      <c r="J177" s="22">
        <f t="shared" si="134"/>
        <v>0</v>
      </c>
      <c r="K177" s="22">
        <f t="shared" si="135"/>
        <v>0</v>
      </c>
      <c r="L177" s="22">
        <f t="shared" si="136"/>
        <v>0</v>
      </c>
      <c r="M177" s="23"/>
    </row>
    <row r="178" spans="1:13" ht="18.95" customHeight="1">
      <c r="A178" s="22" t="s">
        <v>196</v>
      </c>
      <c r="B178" s="22" t="s">
        <v>379</v>
      </c>
      <c r="C178" s="29" t="s">
        <v>210</v>
      </c>
      <c r="D178" s="22">
        <v>4</v>
      </c>
      <c r="E178" s="22"/>
      <c r="F178" s="22">
        <f t="shared" si="132"/>
        <v>0</v>
      </c>
      <c r="G178" s="22"/>
      <c r="H178" s="22">
        <f t="shared" si="133"/>
        <v>0</v>
      </c>
      <c r="I178" s="22"/>
      <c r="J178" s="22">
        <f t="shared" si="134"/>
        <v>0</v>
      </c>
      <c r="K178" s="22">
        <f t="shared" si="135"/>
        <v>0</v>
      </c>
      <c r="L178" s="22">
        <f t="shared" si="136"/>
        <v>0</v>
      </c>
      <c r="M178" s="23"/>
    </row>
    <row r="179" spans="1:13" ht="18.95" customHeight="1">
      <c r="A179" s="22" t="s">
        <v>197</v>
      </c>
      <c r="B179" s="22" t="s">
        <v>204</v>
      </c>
      <c r="C179" s="29" t="s">
        <v>211</v>
      </c>
      <c r="D179" s="22">
        <v>6</v>
      </c>
      <c r="E179" s="22"/>
      <c r="F179" s="22">
        <f t="shared" si="132"/>
        <v>0</v>
      </c>
      <c r="G179" s="22"/>
      <c r="H179" s="22">
        <f t="shared" si="133"/>
        <v>0</v>
      </c>
      <c r="I179" s="22"/>
      <c r="J179" s="22">
        <f t="shared" si="134"/>
        <v>0</v>
      </c>
      <c r="K179" s="22">
        <f t="shared" si="135"/>
        <v>0</v>
      </c>
      <c r="L179" s="22">
        <f t="shared" si="136"/>
        <v>0</v>
      </c>
      <c r="M179" s="23"/>
    </row>
    <row r="180" spans="1:13" ht="18.95" customHeight="1">
      <c r="A180" s="22" t="s">
        <v>198</v>
      </c>
      <c r="B180" s="22" t="s">
        <v>205</v>
      </c>
      <c r="C180" s="29" t="s">
        <v>212</v>
      </c>
      <c r="D180" s="22">
        <v>1</v>
      </c>
      <c r="E180" s="22"/>
      <c r="F180" s="22">
        <f t="shared" si="132"/>
        <v>0</v>
      </c>
      <c r="G180" s="22"/>
      <c r="H180" s="22">
        <f t="shared" si="133"/>
        <v>0</v>
      </c>
      <c r="I180" s="22"/>
      <c r="J180" s="22">
        <f t="shared" si="134"/>
        <v>0</v>
      </c>
      <c r="K180" s="22">
        <f t="shared" si="135"/>
        <v>0</v>
      </c>
      <c r="L180" s="22">
        <f t="shared" si="136"/>
        <v>0</v>
      </c>
      <c r="M180" s="23"/>
    </row>
    <row r="181" spans="1:13" ht="18.95" customHeight="1">
      <c r="A181" s="22" t="s">
        <v>198</v>
      </c>
      <c r="B181" s="22" t="s">
        <v>331</v>
      </c>
      <c r="C181" s="29" t="s">
        <v>212</v>
      </c>
      <c r="D181" s="22">
        <v>2</v>
      </c>
      <c r="E181" s="22"/>
      <c r="F181" s="22">
        <f t="shared" si="132"/>
        <v>0</v>
      </c>
      <c r="G181" s="22"/>
      <c r="H181" s="22">
        <f t="shared" si="133"/>
        <v>0</v>
      </c>
      <c r="I181" s="22"/>
      <c r="J181" s="22">
        <f t="shared" si="134"/>
        <v>0</v>
      </c>
      <c r="K181" s="22">
        <f t="shared" si="135"/>
        <v>0</v>
      </c>
      <c r="L181" s="22">
        <f t="shared" si="136"/>
        <v>0</v>
      </c>
      <c r="M181" s="23"/>
    </row>
    <row r="182" spans="1:13" ht="18.95" customHeight="1">
      <c r="A182" s="22" t="s">
        <v>198</v>
      </c>
      <c r="B182" s="22" t="s">
        <v>332</v>
      </c>
      <c r="C182" s="29" t="s">
        <v>212</v>
      </c>
      <c r="D182" s="22">
        <v>1</v>
      </c>
      <c r="E182" s="22"/>
      <c r="F182" s="22">
        <f t="shared" si="132"/>
        <v>0</v>
      </c>
      <c r="G182" s="22"/>
      <c r="H182" s="22">
        <f t="shared" si="133"/>
        <v>0</v>
      </c>
      <c r="I182" s="22"/>
      <c r="J182" s="22">
        <f t="shared" si="134"/>
        <v>0</v>
      </c>
      <c r="K182" s="22">
        <f t="shared" si="135"/>
        <v>0</v>
      </c>
      <c r="L182" s="22">
        <f t="shared" si="136"/>
        <v>0</v>
      </c>
      <c r="M182" s="23"/>
    </row>
    <row r="183" spans="1:13" ht="18.95" customHeight="1">
      <c r="A183" s="22" t="s">
        <v>198</v>
      </c>
      <c r="B183" s="22" t="s">
        <v>333</v>
      </c>
      <c r="C183" s="29" t="s">
        <v>212</v>
      </c>
      <c r="D183" s="22">
        <v>1</v>
      </c>
      <c r="E183" s="22"/>
      <c r="F183" s="22">
        <f t="shared" ref="F183" si="137">D183*E183</f>
        <v>0</v>
      </c>
      <c r="G183" s="22"/>
      <c r="H183" s="22">
        <f t="shared" ref="H183" si="138">D183*G183</f>
        <v>0</v>
      </c>
      <c r="I183" s="22"/>
      <c r="J183" s="22">
        <f t="shared" ref="J183" si="139">D183*I183</f>
        <v>0</v>
      </c>
      <c r="K183" s="22">
        <f t="shared" ref="K183" si="140">E183+G183+I183</f>
        <v>0</v>
      </c>
      <c r="L183" s="22">
        <f t="shared" ref="L183" si="141">D183*K183</f>
        <v>0</v>
      </c>
      <c r="M183" s="23"/>
    </row>
    <row r="184" spans="1:13" ht="18.95" customHeight="1">
      <c r="A184" s="22" t="s">
        <v>199</v>
      </c>
      <c r="B184" s="22" t="s">
        <v>208</v>
      </c>
      <c r="C184" s="29" t="s">
        <v>63</v>
      </c>
      <c r="D184" s="22">
        <v>6</v>
      </c>
      <c r="E184" s="22"/>
      <c r="F184" s="22">
        <f t="shared" si="132"/>
        <v>0</v>
      </c>
      <c r="G184" s="22"/>
      <c r="H184" s="22">
        <f t="shared" si="133"/>
        <v>0</v>
      </c>
      <c r="I184" s="22"/>
      <c r="J184" s="22">
        <f t="shared" si="134"/>
        <v>0</v>
      </c>
      <c r="K184" s="22">
        <f t="shared" si="135"/>
        <v>0</v>
      </c>
      <c r="L184" s="22">
        <f t="shared" si="136"/>
        <v>0</v>
      </c>
      <c r="M184" s="23"/>
    </row>
    <row r="185" spans="1:13" ht="18.95" customHeight="1">
      <c r="A185" s="22" t="s">
        <v>200</v>
      </c>
      <c r="B185" s="22"/>
      <c r="C185" s="29" t="s">
        <v>63</v>
      </c>
      <c r="D185" s="22">
        <v>6</v>
      </c>
      <c r="E185" s="22"/>
      <c r="F185" s="22">
        <f t="shared" si="132"/>
        <v>0</v>
      </c>
      <c r="G185" s="22"/>
      <c r="H185" s="22">
        <f t="shared" si="133"/>
        <v>0</v>
      </c>
      <c r="I185" s="22"/>
      <c r="J185" s="22">
        <f t="shared" si="134"/>
        <v>0</v>
      </c>
      <c r="K185" s="22">
        <f t="shared" si="135"/>
        <v>0</v>
      </c>
      <c r="L185" s="22">
        <f t="shared" si="136"/>
        <v>0</v>
      </c>
      <c r="M185" s="23"/>
    </row>
    <row r="186" spans="1:13" ht="18.95" customHeight="1">
      <c r="A186" s="22" t="s">
        <v>201</v>
      </c>
      <c r="B186" s="22" t="s">
        <v>209</v>
      </c>
      <c r="C186" s="29" t="s">
        <v>67</v>
      </c>
      <c r="D186" s="22">
        <v>1</v>
      </c>
      <c r="E186" s="22"/>
      <c r="F186" s="22">
        <f t="shared" si="132"/>
        <v>0</v>
      </c>
      <c r="G186" s="22"/>
      <c r="H186" s="22">
        <f t="shared" si="133"/>
        <v>0</v>
      </c>
      <c r="I186" s="22"/>
      <c r="J186" s="22">
        <f t="shared" si="134"/>
        <v>0</v>
      </c>
      <c r="K186" s="22">
        <f t="shared" si="135"/>
        <v>0</v>
      </c>
      <c r="L186" s="22">
        <f t="shared" si="136"/>
        <v>0</v>
      </c>
      <c r="M186" s="23"/>
    </row>
    <row r="187" spans="1:13" ht="18.95" customHeight="1">
      <c r="A187" s="22" t="s">
        <v>336</v>
      </c>
      <c r="B187" s="22" t="s">
        <v>335</v>
      </c>
      <c r="C187" s="29" t="s">
        <v>210</v>
      </c>
      <c r="D187" s="22">
        <v>1</v>
      </c>
      <c r="E187" s="22"/>
      <c r="F187" s="22">
        <f t="shared" ref="F187" si="142">D187*E187</f>
        <v>0</v>
      </c>
      <c r="G187" s="22"/>
      <c r="H187" s="22">
        <f t="shared" ref="H187" si="143">D187*G187</f>
        <v>0</v>
      </c>
      <c r="I187" s="22"/>
      <c r="J187" s="22">
        <f t="shared" ref="J187" si="144">D187*I187</f>
        <v>0</v>
      </c>
      <c r="K187" s="22">
        <f t="shared" ref="K187" si="145">E187+G187+I187</f>
        <v>0</v>
      </c>
      <c r="L187" s="22">
        <f t="shared" ref="L187" si="146">D187*K187</f>
        <v>0</v>
      </c>
      <c r="M187" s="23"/>
    </row>
    <row r="188" spans="1:13" ht="18.95" customHeight="1">
      <c r="A188" s="1" t="s">
        <v>328</v>
      </c>
      <c r="B188" s="22"/>
      <c r="C188" s="29"/>
      <c r="D188" s="22"/>
      <c r="E188" s="22"/>
      <c r="F188" s="22"/>
      <c r="G188" s="22"/>
      <c r="H188" s="22"/>
      <c r="I188" s="22"/>
      <c r="J188" s="22"/>
      <c r="K188" s="22"/>
      <c r="L188" s="22"/>
      <c r="M188" s="23"/>
    </row>
    <row r="189" spans="1:13" ht="18.95" customHeight="1">
      <c r="A189" s="22" t="s">
        <v>215</v>
      </c>
      <c r="B189" s="22"/>
      <c r="C189" s="29" t="s">
        <v>210</v>
      </c>
      <c r="D189" s="22">
        <v>6</v>
      </c>
      <c r="E189" s="22"/>
      <c r="F189" s="22">
        <f t="shared" ref="F189:F196" si="147">D189*E189</f>
        <v>0</v>
      </c>
      <c r="G189" s="22"/>
      <c r="H189" s="22">
        <f t="shared" ref="H189:H196" si="148">D189*G189</f>
        <v>0</v>
      </c>
      <c r="I189" s="22"/>
      <c r="J189" s="22">
        <f t="shared" ref="J189:J196" si="149">D189*I189</f>
        <v>0</v>
      </c>
      <c r="K189" s="22">
        <f t="shared" ref="K189:K196" si="150">E189+G189+I189</f>
        <v>0</v>
      </c>
      <c r="L189" s="22">
        <f t="shared" ref="L189:L196" si="151">D189*K189</f>
        <v>0</v>
      </c>
      <c r="M189" s="23"/>
    </row>
    <row r="190" spans="1:13" ht="18.95" customHeight="1">
      <c r="A190" s="22" t="s">
        <v>216</v>
      </c>
      <c r="B190" s="22"/>
      <c r="C190" s="29" t="s">
        <v>210</v>
      </c>
      <c r="D190" s="22">
        <v>6</v>
      </c>
      <c r="E190" s="22"/>
      <c r="F190" s="22">
        <f t="shared" si="147"/>
        <v>0</v>
      </c>
      <c r="G190" s="22"/>
      <c r="H190" s="22">
        <f t="shared" si="148"/>
        <v>0</v>
      </c>
      <c r="I190" s="22"/>
      <c r="J190" s="22">
        <f t="shared" si="149"/>
        <v>0</v>
      </c>
      <c r="K190" s="22">
        <f t="shared" si="150"/>
        <v>0</v>
      </c>
      <c r="L190" s="22">
        <f t="shared" si="151"/>
        <v>0</v>
      </c>
      <c r="M190" s="23"/>
    </row>
    <row r="191" spans="1:13" ht="18.95" customHeight="1">
      <c r="A191" s="22" t="s">
        <v>217</v>
      </c>
      <c r="B191" s="22"/>
      <c r="C191" s="29" t="s">
        <v>210</v>
      </c>
      <c r="D191" s="22">
        <v>6</v>
      </c>
      <c r="E191" s="22"/>
      <c r="F191" s="22">
        <f t="shared" si="147"/>
        <v>0</v>
      </c>
      <c r="G191" s="22"/>
      <c r="H191" s="22">
        <f t="shared" si="148"/>
        <v>0</v>
      </c>
      <c r="I191" s="22"/>
      <c r="J191" s="22">
        <f t="shared" si="149"/>
        <v>0</v>
      </c>
      <c r="K191" s="22">
        <f t="shared" si="150"/>
        <v>0</v>
      </c>
      <c r="L191" s="22">
        <f t="shared" si="151"/>
        <v>0</v>
      </c>
      <c r="M191" s="23"/>
    </row>
    <row r="192" spans="1:13" ht="18.95" customHeight="1">
      <c r="A192" s="22" t="s">
        <v>218</v>
      </c>
      <c r="B192" s="22"/>
      <c r="C192" s="29" t="s">
        <v>210</v>
      </c>
      <c r="D192" s="22">
        <v>6</v>
      </c>
      <c r="E192" s="22"/>
      <c r="F192" s="22">
        <f t="shared" si="147"/>
        <v>0</v>
      </c>
      <c r="G192" s="22"/>
      <c r="H192" s="22">
        <f t="shared" si="148"/>
        <v>0</v>
      </c>
      <c r="I192" s="22"/>
      <c r="J192" s="22">
        <f t="shared" si="149"/>
        <v>0</v>
      </c>
      <c r="K192" s="22">
        <f t="shared" si="150"/>
        <v>0</v>
      </c>
      <c r="L192" s="22">
        <f t="shared" si="151"/>
        <v>0</v>
      </c>
      <c r="M192" s="23"/>
    </row>
    <row r="193" spans="1:13" ht="18.95" customHeight="1">
      <c r="A193" s="22" t="s">
        <v>219</v>
      </c>
      <c r="B193" s="22"/>
      <c r="C193" s="29" t="s">
        <v>210</v>
      </c>
      <c r="D193" s="22">
        <v>6</v>
      </c>
      <c r="E193" s="22"/>
      <c r="F193" s="22">
        <f t="shared" si="147"/>
        <v>0</v>
      </c>
      <c r="G193" s="22"/>
      <c r="H193" s="22">
        <f t="shared" si="148"/>
        <v>0</v>
      </c>
      <c r="I193" s="22"/>
      <c r="J193" s="22">
        <f t="shared" si="149"/>
        <v>0</v>
      </c>
      <c r="K193" s="22">
        <f t="shared" si="150"/>
        <v>0</v>
      </c>
      <c r="L193" s="22">
        <f t="shared" si="151"/>
        <v>0</v>
      </c>
      <c r="M193" s="23"/>
    </row>
    <row r="194" spans="1:13" ht="18.95" customHeight="1">
      <c r="A194" s="22" t="s">
        <v>225</v>
      </c>
      <c r="B194" s="22"/>
      <c r="C194" s="29" t="s">
        <v>67</v>
      </c>
      <c r="D194" s="22">
        <v>1</v>
      </c>
      <c r="E194" s="22"/>
      <c r="F194" s="22">
        <f t="shared" si="147"/>
        <v>0</v>
      </c>
      <c r="G194" s="22"/>
      <c r="H194" s="22">
        <f t="shared" si="148"/>
        <v>0</v>
      </c>
      <c r="I194" s="22"/>
      <c r="J194" s="22">
        <f t="shared" si="149"/>
        <v>0</v>
      </c>
      <c r="K194" s="22">
        <f t="shared" si="150"/>
        <v>0</v>
      </c>
      <c r="L194" s="22">
        <f t="shared" si="151"/>
        <v>0</v>
      </c>
      <c r="M194" s="23"/>
    </row>
    <row r="195" spans="1:13" ht="18.95" customHeight="1">
      <c r="A195" s="22" t="s">
        <v>226</v>
      </c>
      <c r="B195" s="22"/>
      <c r="C195" s="29" t="s">
        <v>67</v>
      </c>
      <c r="D195" s="22">
        <v>1</v>
      </c>
      <c r="E195" s="22"/>
      <c r="F195" s="22">
        <f t="shared" si="147"/>
        <v>0</v>
      </c>
      <c r="G195" s="22"/>
      <c r="H195" s="22">
        <f t="shared" si="148"/>
        <v>0</v>
      </c>
      <c r="I195" s="22"/>
      <c r="J195" s="22">
        <f t="shared" si="149"/>
        <v>0</v>
      </c>
      <c r="K195" s="22">
        <f t="shared" si="150"/>
        <v>0</v>
      </c>
      <c r="L195" s="22">
        <f t="shared" si="151"/>
        <v>0</v>
      </c>
      <c r="M195" s="23"/>
    </row>
    <row r="196" spans="1:13" ht="18.95" customHeight="1">
      <c r="A196" s="22" t="s">
        <v>144</v>
      </c>
      <c r="B196" s="22" t="s">
        <v>334</v>
      </c>
      <c r="C196" s="17" t="s">
        <v>146</v>
      </c>
      <c r="D196" s="22">
        <v>1</v>
      </c>
      <c r="E196" s="22"/>
      <c r="F196" s="22">
        <f t="shared" si="147"/>
        <v>0</v>
      </c>
      <c r="G196" s="22"/>
      <c r="H196" s="22">
        <f t="shared" si="148"/>
        <v>0</v>
      </c>
      <c r="I196" s="22"/>
      <c r="J196" s="22">
        <f t="shared" si="149"/>
        <v>0</v>
      </c>
      <c r="K196" s="22">
        <f t="shared" si="150"/>
        <v>0</v>
      </c>
      <c r="L196" s="22">
        <f t="shared" si="151"/>
        <v>0</v>
      </c>
      <c r="M196" s="23"/>
    </row>
    <row r="197" spans="1:13" ht="18.95" customHeight="1">
      <c r="A197" s="1" t="s">
        <v>329</v>
      </c>
      <c r="B197" s="22"/>
      <c r="C197" s="29"/>
      <c r="D197" s="22"/>
      <c r="E197" s="22"/>
      <c r="F197" s="22"/>
      <c r="G197" s="22"/>
      <c r="H197" s="22"/>
      <c r="I197" s="22"/>
      <c r="J197" s="22"/>
      <c r="K197" s="22"/>
      <c r="L197" s="22"/>
      <c r="M197" s="23"/>
    </row>
    <row r="198" spans="1:13" ht="18.95" customHeight="1">
      <c r="A198" s="22" t="s">
        <v>220</v>
      </c>
      <c r="B198" s="22"/>
      <c r="C198" s="29" t="s">
        <v>210</v>
      </c>
      <c r="D198" s="22">
        <v>6</v>
      </c>
      <c r="E198" s="22"/>
      <c r="F198" s="22">
        <f t="shared" ref="F198:F202" si="152">D198*E198</f>
        <v>0</v>
      </c>
      <c r="G198" s="22"/>
      <c r="H198" s="22">
        <f t="shared" ref="H198:H202" si="153">D198*G198</f>
        <v>0</v>
      </c>
      <c r="I198" s="22"/>
      <c r="J198" s="22">
        <f t="shared" ref="J198:J202" si="154">D198*I198</f>
        <v>0</v>
      </c>
      <c r="K198" s="22">
        <f t="shared" ref="K198:K202" si="155">E198+G198+I198</f>
        <v>0</v>
      </c>
      <c r="L198" s="22">
        <f t="shared" ref="L198:L202" si="156">D198*K198</f>
        <v>0</v>
      </c>
      <c r="M198" s="23"/>
    </row>
    <row r="199" spans="1:13" ht="18.95" customHeight="1">
      <c r="A199" s="22" t="s">
        <v>221</v>
      </c>
      <c r="B199" s="22"/>
      <c r="C199" s="29" t="s">
        <v>210</v>
      </c>
      <c r="D199" s="22">
        <v>6</v>
      </c>
      <c r="E199" s="22"/>
      <c r="F199" s="22">
        <f t="shared" si="152"/>
        <v>0</v>
      </c>
      <c r="G199" s="22"/>
      <c r="H199" s="22">
        <f t="shared" si="153"/>
        <v>0</v>
      </c>
      <c r="I199" s="22"/>
      <c r="J199" s="22">
        <f t="shared" si="154"/>
        <v>0</v>
      </c>
      <c r="K199" s="22">
        <f t="shared" si="155"/>
        <v>0</v>
      </c>
      <c r="L199" s="22">
        <f t="shared" si="156"/>
        <v>0</v>
      </c>
      <c r="M199" s="23"/>
    </row>
    <row r="200" spans="1:13" ht="18.95" customHeight="1">
      <c r="A200" s="22" t="s">
        <v>222</v>
      </c>
      <c r="B200" s="22"/>
      <c r="C200" s="29" t="s">
        <v>210</v>
      </c>
      <c r="D200" s="22">
        <v>6</v>
      </c>
      <c r="E200" s="22"/>
      <c r="F200" s="22">
        <f t="shared" si="152"/>
        <v>0</v>
      </c>
      <c r="G200" s="22"/>
      <c r="H200" s="22">
        <f t="shared" si="153"/>
        <v>0</v>
      </c>
      <c r="I200" s="22"/>
      <c r="J200" s="22">
        <f t="shared" si="154"/>
        <v>0</v>
      </c>
      <c r="K200" s="22">
        <f t="shared" si="155"/>
        <v>0</v>
      </c>
      <c r="L200" s="22">
        <f t="shared" si="156"/>
        <v>0</v>
      </c>
      <c r="M200" s="23"/>
    </row>
    <row r="201" spans="1:13" ht="18.95" customHeight="1">
      <c r="A201" s="22" t="s">
        <v>223</v>
      </c>
      <c r="B201" s="22"/>
      <c r="C201" s="29" t="s">
        <v>210</v>
      </c>
      <c r="D201" s="22">
        <v>6</v>
      </c>
      <c r="E201" s="22"/>
      <c r="F201" s="22">
        <f t="shared" si="152"/>
        <v>0</v>
      </c>
      <c r="G201" s="22"/>
      <c r="H201" s="22">
        <f t="shared" si="153"/>
        <v>0</v>
      </c>
      <c r="I201" s="22"/>
      <c r="J201" s="22">
        <f t="shared" si="154"/>
        <v>0</v>
      </c>
      <c r="K201" s="22">
        <f t="shared" si="155"/>
        <v>0</v>
      </c>
      <c r="L201" s="22">
        <f t="shared" si="156"/>
        <v>0</v>
      </c>
      <c r="M201" s="23"/>
    </row>
    <row r="202" spans="1:13" ht="18.95" customHeight="1">
      <c r="A202" s="22" t="s">
        <v>224</v>
      </c>
      <c r="B202" s="22"/>
      <c r="C202" s="29" t="s">
        <v>210</v>
      </c>
      <c r="D202" s="22">
        <v>6</v>
      </c>
      <c r="E202" s="22"/>
      <c r="F202" s="22">
        <f t="shared" si="152"/>
        <v>0</v>
      </c>
      <c r="G202" s="22"/>
      <c r="H202" s="22">
        <f t="shared" si="153"/>
        <v>0</v>
      </c>
      <c r="I202" s="22"/>
      <c r="J202" s="22">
        <f t="shared" si="154"/>
        <v>0</v>
      </c>
      <c r="K202" s="22">
        <f t="shared" si="155"/>
        <v>0</v>
      </c>
      <c r="L202" s="22">
        <f t="shared" si="156"/>
        <v>0</v>
      </c>
      <c r="M202" s="23"/>
    </row>
    <row r="203" spans="1:13" ht="18.95" customHeight="1">
      <c r="A203" s="50" t="s">
        <v>57</v>
      </c>
      <c r="B203" s="51"/>
      <c r="C203" s="50"/>
      <c r="D203" s="51"/>
      <c r="E203" s="51"/>
      <c r="F203" s="51">
        <f>SUM(F6:F202)</f>
        <v>0</v>
      </c>
      <c r="G203" s="51"/>
      <c r="H203" s="51">
        <f>SUM(H6:H202)</f>
        <v>0</v>
      </c>
      <c r="I203" s="51"/>
      <c r="J203" s="51">
        <f>SUM(J6:J202)</f>
        <v>0</v>
      </c>
      <c r="K203" s="51"/>
      <c r="L203" s="51">
        <f>SUM(L6:L202)</f>
        <v>0</v>
      </c>
      <c r="M203" s="51"/>
    </row>
    <row r="204" spans="1:13" ht="18.95" customHeight="1">
      <c r="A204" s="22"/>
      <c r="B204" s="22"/>
      <c r="C204" s="29"/>
      <c r="D204" s="22"/>
      <c r="E204" s="22"/>
      <c r="F204" s="22"/>
      <c r="G204" s="21"/>
      <c r="H204" s="22"/>
      <c r="I204" s="21"/>
      <c r="J204" s="22"/>
      <c r="K204" s="22"/>
      <c r="L204" s="22"/>
      <c r="M204" s="23"/>
    </row>
    <row r="205" spans="1:13" ht="18.95" customHeight="1">
      <c r="A205" s="1" t="s">
        <v>339</v>
      </c>
      <c r="B205" s="23"/>
      <c r="C205" s="17"/>
      <c r="D205" s="22"/>
      <c r="E205" s="23"/>
      <c r="F205" s="22"/>
      <c r="G205" s="22"/>
      <c r="H205" s="22"/>
      <c r="I205" s="22"/>
      <c r="J205" s="22"/>
      <c r="K205" s="22"/>
      <c r="L205" s="22"/>
      <c r="M205" s="1"/>
    </row>
    <row r="206" spans="1:13" ht="18.95" customHeight="1">
      <c r="A206" s="1" t="s">
        <v>71</v>
      </c>
      <c r="B206" s="1"/>
      <c r="C206" s="24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8.95" customHeight="1">
      <c r="A207" s="22" t="s">
        <v>70</v>
      </c>
      <c r="B207" s="23"/>
      <c r="C207" s="17" t="s">
        <v>68</v>
      </c>
      <c r="D207" s="22">
        <v>265</v>
      </c>
      <c r="E207" s="23"/>
      <c r="F207" s="22">
        <f t="shared" ref="F207:F213" si="157">D207*E207</f>
        <v>0</v>
      </c>
      <c r="G207" s="37"/>
      <c r="H207" s="22">
        <f t="shared" ref="H207:H213" si="158">D207*G207</f>
        <v>0</v>
      </c>
      <c r="I207" s="37"/>
      <c r="J207" s="37">
        <f t="shared" ref="J207" si="159">D207*I207</f>
        <v>0</v>
      </c>
      <c r="K207" s="22">
        <f t="shared" ref="K207:K213" si="160">E207+G207+I207</f>
        <v>0</v>
      </c>
      <c r="L207" s="22">
        <f t="shared" ref="L207:L213" si="161">D207*K207</f>
        <v>0</v>
      </c>
      <c r="M207" s="1"/>
    </row>
    <row r="208" spans="1:13" ht="18.95" customHeight="1">
      <c r="A208" s="22" t="s">
        <v>58</v>
      </c>
      <c r="B208" s="23"/>
      <c r="C208" s="17" t="s">
        <v>68</v>
      </c>
      <c r="D208" s="22">
        <v>265</v>
      </c>
      <c r="E208" s="23"/>
      <c r="F208" s="22">
        <f t="shared" si="157"/>
        <v>0</v>
      </c>
      <c r="G208" s="37"/>
      <c r="H208" s="22">
        <f t="shared" si="158"/>
        <v>0</v>
      </c>
      <c r="I208" s="37"/>
      <c r="J208" s="22">
        <f t="shared" ref="J208:J213" si="162">D208*I208</f>
        <v>0</v>
      </c>
      <c r="K208" s="22">
        <f t="shared" si="160"/>
        <v>0</v>
      </c>
      <c r="L208" s="22">
        <f t="shared" si="161"/>
        <v>0</v>
      </c>
      <c r="M208" s="1"/>
    </row>
    <row r="209" spans="1:13" ht="18.95" customHeight="1">
      <c r="A209" s="22" t="s">
        <v>60</v>
      </c>
      <c r="B209" s="23"/>
      <c r="C209" s="17" t="s">
        <v>68</v>
      </c>
      <c r="D209" s="22">
        <v>265</v>
      </c>
      <c r="E209" s="23"/>
      <c r="F209" s="22">
        <f t="shared" si="157"/>
        <v>0</v>
      </c>
      <c r="G209" s="22"/>
      <c r="H209" s="22">
        <f t="shared" si="158"/>
        <v>0</v>
      </c>
      <c r="I209" s="37"/>
      <c r="J209" s="22">
        <f t="shared" si="162"/>
        <v>0</v>
      </c>
      <c r="K209" s="22">
        <f t="shared" si="160"/>
        <v>0</v>
      </c>
      <c r="L209" s="22">
        <f t="shared" si="161"/>
        <v>0</v>
      </c>
      <c r="M209" s="1"/>
    </row>
    <row r="210" spans="1:13" ht="18.95" customHeight="1">
      <c r="A210" s="22" t="s">
        <v>72</v>
      </c>
      <c r="B210" s="23"/>
      <c r="C210" s="17" t="s">
        <v>68</v>
      </c>
      <c r="D210" s="22">
        <v>265</v>
      </c>
      <c r="E210" s="23"/>
      <c r="F210" s="22">
        <f t="shared" si="157"/>
        <v>0</v>
      </c>
      <c r="G210" s="22"/>
      <c r="H210" s="22">
        <f t="shared" si="158"/>
        <v>0</v>
      </c>
      <c r="I210" s="37"/>
      <c r="J210" s="22">
        <f t="shared" si="162"/>
        <v>0</v>
      </c>
      <c r="K210" s="22">
        <f t="shared" si="160"/>
        <v>0</v>
      </c>
      <c r="L210" s="22">
        <f t="shared" si="161"/>
        <v>0</v>
      </c>
      <c r="M210" s="1"/>
    </row>
    <row r="211" spans="1:13" ht="18.95" customHeight="1">
      <c r="A211" s="22" t="s">
        <v>73</v>
      </c>
      <c r="B211" s="22"/>
      <c r="C211" s="17" t="s">
        <v>68</v>
      </c>
      <c r="D211" s="22">
        <v>265</v>
      </c>
      <c r="E211" s="22"/>
      <c r="F211" s="22">
        <f t="shared" si="157"/>
        <v>0</v>
      </c>
      <c r="G211" s="37"/>
      <c r="H211" s="22">
        <f t="shared" si="158"/>
        <v>0</v>
      </c>
      <c r="I211" s="37"/>
      <c r="J211" s="22">
        <f t="shared" si="162"/>
        <v>0</v>
      </c>
      <c r="K211" s="22">
        <f t="shared" si="160"/>
        <v>0</v>
      </c>
      <c r="L211" s="22">
        <f t="shared" si="161"/>
        <v>0</v>
      </c>
      <c r="M211" s="1"/>
    </row>
    <row r="212" spans="1:13" ht="18.95" customHeight="1">
      <c r="A212" s="22" t="s">
        <v>56</v>
      </c>
      <c r="B212" s="22" t="s">
        <v>54</v>
      </c>
      <c r="C212" s="17" t="s">
        <v>68</v>
      </c>
      <c r="D212" s="22">
        <v>265</v>
      </c>
      <c r="E212" s="22"/>
      <c r="F212" s="22">
        <f t="shared" si="157"/>
        <v>0</v>
      </c>
      <c r="G212" s="22"/>
      <c r="H212" s="22">
        <f t="shared" si="158"/>
        <v>0</v>
      </c>
      <c r="I212" s="37"/>
      <c r="J212" s="22">
        <f t="shared" si="162"/>
        <v>0</v>
      </c>
      <c r="K212" s="22">
        <f t="shared" si="160"/>
        <v>0</v>
      </c>
      <c r="L212" s="22">
        <f t="shared" si="161"/>
        <v>0</v>
      </c>
      <c r="M212" s="1"/>
    </row>
    <row r="213" spans="1:13" ht="18.95" customHeight="1">
      <c r="A213" s="22" t="s">
        <v>65</v>
      </c>
      <c r="B213" s="21" t="s">
        <v>66</v>
      </c>
      <c r="C213" s="30" t="s">
        <v>68</v>
      </c>
      <c r="D213" s="22">
        <v>265</v>
      </c>
      <c r="E213" s="21"/>
      <c r="F213" s="22">
        <f t="shared" si="157"/>
        <v>0</v>
      </c>
      <c r="G213" s="21"/>
      <c r="H213" s="22">
        <f t="shared" si="158"/>
        <v>0</v>
      </c>
      <c r="I213" s="21"/>
      <c r="J213" s="22">
        <f t="shared" si="162"/>
        <v>0</v>
      </c>
      <c r="K213" s="22">
        <f t="shared" si="160"/>
        <v>0</v>
      </c>
      <c r="L213" s="22">
        <f t="shared" si="161"/>
        <v>0</v>
      </c>
      <c r="M213" s="1"/>
    </row>
    <row r="214" spans="1:13" ht="18.95" customHeight="1">
      <c r="A214" s="1" t="s">
        <v>74</v>
      </c>
      <c r="B214" s="21"/>
      <c r="C214" s="30"/>
      <c r="D214" s="21"/>
      <c r="E214" s="21"/>
      <c r="F214" s="22"/>
      <c r="G214" s="21"/>
      <c r="H214" s="22"/>
      <c r="I214" s="21"/>
      <c r="J214" s="22"/>
      <c r="K214" s="22"/>
      <c r="L214" s="22"/>
      <c r="M214" s="1"/>
    </row>
    <row r="215" spans="1:13" ht="18.95" customHeight="1">
      <c r="A215" s="22" t="s">
        <v>168</v>
      </c>
      <c r="B215" s="22"/>
      <c r="C215" s="30" t="s">
        <v>102</v>
      </c>
      <c r="D215" s="22">
        <v>2</v>
      </c>
      <c r="E215" s="22"/>
      <c r="F215" s="22">
        <f t="shared" ref="F215:F224" si="163">D215*E215</f>
        <v>0</v>
      </c>
      <c r="G215" s="21"/>
      <c r="H215" s="22">
        <f t="shared" ref="H215:H224" si="164">D215*G215</f>
        <v>0</v>
      </c>
      <c r="I215" s="21"/>
      <c r="J215" s="22">
        <f t="shared" ref="J215:J224" si="165">D215*I215</f>
        <v>0</v>
      </c>
      <c r="K215" s="22">
        <f t="shared" ref="K215:K224" si="166">E215+G215+I215</f>
        <v>0</v>
      </c>
      <c r="L215" s="22">
        <f t="shared" ref="L215:L224" si="167">D215*K215</f>
        <v>0</v>
      </c>
      <c r="M215" s="1"/>
    </row>
    <row r="216" spans="1:13" ht="18.95" customHeight="1">
      <c r="A216" s="22" t="s">
        <v>350</v>
      </c>
      <c r="B216" s="22"/>
      <c r="C216" s="35" t="s">
        <v>102</v>
      </c>
      <c r="D216" s="22">
        <v>1</v>
      </c>
      <c r="E216" s="22"/>
      <c r="F216" s="22">
        <f t="shared" ref="F216" si="168">D216*E216</f>
        <v>0</v>
      </c>
      <c r="G216" s="21"/>
      <c r="H216" s="22">
        <f t="shared" ref="H216" si="169">D216*G216</f>
        <v>0</v>
      </c>
      <c r="I216" s="21"/>
      <c r="J216" s="22">
        <f t="shared" ref="J216" si="170">D216*I216</f>
        <v>0</v>
      </c>
      <c r="K216" s="22">
        <f t="shared" ref="K216" si="171">E216+G216+I216</f>
        <v>0</v>
      </c>
      <c r="L216" s="22">
        <f t="shared" ref="L216" si="172">D216*K216</f>
        <v>0</v>
      </c>
      <c r="M216" s="1"/>
    </row>
    <row r="217" spans="1:13" ht="18.95" customHeight="1">
      <c r="A217" s="22" t="s">
        <v>176</v>
      </c>
      <c r="B217" s="21" t="s">
        <v>351</v>
      </c>
      <c r="C217" s="30" t="s">
        <v>177</v>
      </c>
      <c r="D217" s="22">
        <v>2</v>
      </c>
      <c r="E217" s="21"/>
      <c r="F217" s="22">
        <f t="shared" si="163"/>
        <v>0</v>
      </c>
      <c r="G217" s="21"/>
      <c r="H217" s="22">
        <f t="shared" si="164"/>
        <v>0</v>
      </c>
      <c r="I217" s="21"/>
      <c r="J217" s="22">
        <f t="shared" si="165"/>
        <v>0</v>
      </c>
      <c r="K217" s="22">
        <f t="shared" si="166"/>
        <v>0</v>
      </c>
      <c r="L217" s="22">
        <f t="shared" si="167"/>
        <v>0</v>
      </c>
      <c r="M217" s="1"/>
    </row>
    <row r="218" spans="1:13" ht="18.95" customHeight="1">
      <c r="A218" s="22" t="s">
        <v>174</v>
      </c>
      <c r="B218" s="21" t="s">
        <v>352</v>
      </c>
      <c r="C218" s="30" t="s">
        <v>68</v>
      </c>
      <c r="D218" s="22">
        <v>265</v>
      </c>
      <c r="E218" s="21"/>
      <c r="F218" s="22">
        <f t="shared" si="163"/>
        <v>0</v>
      </c>
      <c r="G218" s="21"/>
      <c r="H218" s="22">
        <f t="shared" si="164"/>
        <v>0</v>
      </c>
      <c r="I218" s="21"/>
      <c r="J218" s="22">
        <f t="shared" si="165"/>
        <v>0</v>
      </c>
      <c r="K218" s="22">
        <f t="shared" si="166"/>
        <v>0</v>
      </c>
      <c r="L218" s="22">
        <f t="shared" si="167"/>
        <v>0</v>
      </c>
      <c r="M218" s="1"/>
    </row>
    <row r="219" spans="1:13" ht="18.95" customHeight="1">
      <c r="A219" s="22" t="s">
        <v>141</v>
      </c>
      <c r="B219" s="21"/>
      <c r="C219" s="30" t="s">
        <v>68</v>
      </c>
      <c r="D219" s="22">
        <v>11</v>
      </c>
      <c r="E219" s="21"/>
      <c r="F219" s="22">
        <f t="shared" si="163"/>
        <v>0</v>
      </c>
      <c r="G219" s="21"/>
      <c r="H219" s="22">
        <f t="shared" si="164"/>
        <v>0</v>
      </c>
      <c r="I219" s="21"/>
      <c r="J219" s="22">
        <f t="shared" si="165"/>
        <v>0</v>
      </c>
      <c r="K219" s="22">
        <f t="shared" si="166"/>
        <v>0</v>
      </c>
      <c r="L219" s="22">
        <f t="shared" si="167"/>
        <v>0</v>
      </c>
      <c r="M219" s="1"/>
    </row>
    <row r="220" spans="1:13" ht="18.95" customHeight="1">
      <c r="A220" s="22" t="s">
        <v>353</v>
      </c>
      <c r="B220" s="21"/>
      <c r="C220" s="30" t="s">
        <v>68</v>
      </c>
      <c r="D220" s="22">
        <v>265</v>
      </c>
      <c r="E220" s="21"/>
      <c r="F220" s="22">
        <f t="shared" si="163"/>
        <v>0</v>
      </c>
      <c r="G220" s="21"/>
      <c r="H220" s="22">
        <f t="shared" si="164"/>
        <v>0</v>
      </c>
      <c r="I220" s="21"/>
      <c r="J220" s="22">
        <f t="shared" si="165"/>
        <v>0</v>
      </c>
      <c r="K220" s="22">
        <f t="shared" si="166"/>
        <v>0</v>
      </c>
      <c r="L220" s="22">
        <f t="shared" si="167"/>
        <v>0</v>
      </c>
      <c r="M220" s="23"/>
    </row>
    <row r="221" spans="1:13" ht="18.95" customHeight="1">
      <c r="A221" s="22" t="s">
        <v>59</v>
      </c>
      <c r="B221" s="22" t="s">
        <v>54</v>
      </c>
      <c r="C221" s="17" t="s">
        <v>55</v>
      </c>
      <c r="D221" s="22">
        <v>11</v>
      </c>
      <c r="E221" s="22"/>
      <c r="F221" s="22">
        <f t="shared" si="163"/>
        <v>0</v>
      </c>
      <c r="G221" s="22"/>
      <c r="H221" s="22">
        <f t="shared" si="164"/>
        <v>0</v>
      </c>
      <c r="I221" s="22"/>
      <c r="J221" s="22">
        <f t="shared" si="165"/>
        <v>0</v>
      </c>
      <c r="K221" s="22">
        <f t="shared" si="166"/>
        <v>0</v>
      </c>
      <c r="L221" s="22">
        <f t="shared" si="167"/>
        <v>0</v>
      </c>
      <c r="M221" s="23"/>
    </row>
    <row r="222" spans="1:13" ht="18.95" customHeight="1">
      <c r="A222" s="22" t="s">
        <v>59</v>
      </c>
      <c r="B222" s="22" t="s">
        <v>69</v>
      </c>
      <c r="C222" s="17" t="s">
        <v>55</v>
      </c>
      <c r="D222" s="22">
        <v>7</v>
      </c>
      <c r="E222" s="22"/>
      <c r="F222" s="22">
        <f t="shared" si="163"/>
        <v>0</v>
      </c>
      <c r="G222" s="22"/>
      <c r="H222" s="22">
        <f t="shared" si="164"/>
        <v>0</v>
      </c>
      <c r="I222" s="22"/>
      <c r="J222" s="22">
        <f t="shared" si="165"/>
        <v>0</v>
      </c>
      <c r="K222" s="22">
        <f t="shared" si="166"/>
        <v>0</v>
      </c>
      <c r="L222" s="22">
        <f t="shared" si="167"/>
        <v>0</v>
      </c>
      <c r="M222" s="23"/>
    </row>
    <row r="223" spans="1:13" ht="18.95" customHeight="1">
      <c r="A223" s="22" t="s">
        <v>59</v>
      </c>
      <c r="B223" s="22" t="s">
        <v>151</v>
      </c>
      <c r="C223" s="17" t="s">
        <v>55</v>
      </c>
      <c r="D223" s="22">
        <v>1</v>
      </c>
      <c r="E223" s="22"/>
      <c r="F223" s="22">
        <f t="shared" ref="F223" si="173">D223*E223</f>
        <v>0</v>
      </c>
      <c r="G223" s="22"/>
      <c r="H223" s="22">
        <f t="shared" ref="H223" si="174">D223*G223</f>
        <v>0</v>
      </c>
      <c r="I223" s="22"/>
      <c r="J223" s="22">
        <f t="shared" ref="J223" si="175">D223*I223</f>
        <v>0</v>
      </c>
      <c r="K223" s="22">
        <f t="shared" ref="K223" si="176">E223+G223+I223</f>
        <v>0</v>
      </c>
      <c r="L223" s="22">
        <f t="shared" ref="L223" si="177">D223*K223</f>
        <v>0</v>
      </c>
      <c r="M223" s="23"/>
    </row>
    <row r="224" spans="1:13" ht="18.95" customHeight="1">
      <c r="A224" s="22" t="s">
        <v>144</v>
      </c>
      <c r="B224" s="22" t="s">
        <v>145</v>
      </c>
      <c r="C224" s="17" t="s">
        <v>146</v>
      </c>
      <c r="D224" s="22">
        <v>2</v>
      </c>
      <c r="E224" s="22"/>
      <c r="F224" s="22">
        <f t="shared" si="163"/>
        <v>0</v>
      </c>
      <c r="G224" s="22"/>
      <c r="H224" s="22">
        <f t="shared" si="164"/>
        <v>0</v>
      </c>
      <c r="I224" s="22"/>
      <c r="J224" s="22">
        <f t="shared" si="165"/>
        <v>0</v>
      </c>
      <c r="K224" s="22">
        <f t="shared" si="166"/>
        <v>0</v>
      </c>
      <c r="L224" s="22">
        <f t="shared" si="167"/>
        <v>0</v>
      </c>
      <c r="M224" s="23"/>
    </row>
    <row r="225" spans="1:13" ht="18.95" customHeight="1">
      <c r="A225" s="1" t="s">
        <v>184</v>
      </c>
      <c r="B225" s="22"/>
      <c r="C225" s="17"/>
      <c r="D225" s="22"/>
      <c r="E225" s="22"/>
      <c r="F225" s="22"/>
      <c r="G225" s="22"/>
      <c r="H225" s="22"/>
      <c r="I225" s="22"/>
      <c r="J225" s="22"/>
      <c r="K225" s="22"/>
      <c r="L225" s="22"/>
      <c r="M225" s="23"/>
    </row>
    <row r="226" spans="1:13" ht="18.95" customHeight="1">
      <c r="A226" s="22" t="s">
        <v>179</v>
      </c>
      <c r="B226" s="22" t="s">
        <v>180</v>
      </c>
      <c r="C226" s="30" t="s">
        <v>68</v>
      </c>
      <c r="D226" s="22">
        <v>18</v>
      </c>
      <c r="E226" s="22"/>
      <c r="F226" s="22">
        <f t="shared" ref="F226:F227" si="178">D226*E226</f>
        <v>0</v>
      </c>
      <c r="G226" s="22"/>
      <c r="H226" s="22">
        <f t="shared" ref="H226:H227" si="179">D226*G226</f>
        <v>0</v>
      </c>
      <c r="I226" s="22"/>
      <c r="J226" s="22">
        <f t="shared" ref="J226:J227" si="180">D226*I226</f>
        <v>0</v>
      </c>
      <c r="K226" s="22">
        <f t="shared" ref="K226:K227" si="181">E226+G226+I226</f>
        <v>0</v>
      </c>
      <c r="L226" s="22">
        <f t="shared" ref="L226:L227" si="182">D226*K226</f>
        <v>0</v>
      </c>
      <c r="M226" s="23"/>
    </row>
    <row r="227" spans="1:13" ht="18.95" customHeight="1">
      <c r="A227" s="22" t="s">
        <v>181</v>
      </c>
      <c r="B227" s="22" t="s">
        <v>182</v>
      </c>
      <c r="C227" s="30" t="s">
        <v>68</v>
      </c>
      <c r="D227" s="22">
        <v>36</v>
      </c>
      <c r="E227" s="22"/>
      <c r="F227" s="22">
        <f t="shared" si="178"/>
        <v>0</v>
      </c>
      <c r="G227" s="22"/>
      <c r="H227" s="22">
        <f t="shared" si="179"/>
        <v>0</v>
      </c>
      <c r="I227" s="22"/>
      <c r="J227" s="22">
        <f t="shared" si="180"/>
        <v>0</v>
      </c>
      <c r="K227" s="22">
        <f t="shared" si="181"/>
        <v>0</v>
      </c>
      <c r="L227" s="22">
        <f t="shared" si="182"/>
        <v>0</v>
      </c>
      <c r="M227" s="23"/>
    </row>
    <row r="228" spans="1:13" ht="18.95" customHeight="1">
      <c r="A228" s="1" t="s">
        <v>301</v>
      </c>
      <c r="B228" s="22"/>
      <c r="C228" s="30"/>
      <c r="D228" s="22"/>
      <c r="E228" s="22"/>
      <c r="F228" s="22"/>
      <c r="G228" s="22"/>
      <c r="H228" s="22"/>
      <c r="I228" s="22"/>
      <c r="J228" s="22"/>
      <c r="K228" s="22"/>
      <c r="L228" s="22"/>
      <c r="M228" s="23"/>
    </row>
    <row r="229" spans="1:13" ht="18.95" customHeight="1">
      <c r="A229" s="22" t="s">
        <v>302</v>
      </c>
      <c r="B229" s="22" t="s">
        <v>304</v>
      </c>
      <c r="C229" s="30" t="s">
        <v>68</v>
      </c>
      <c r="D229" s="22">
        <v>29</v>
      </c>
      <c r="E229" s="22"/>
      <c r="F229" s="22">
        <f t="shared" ref="F229:F231" si="183">D229*E229</f>
        <v>0</v>
      </c>
      <c r="G229" s="22"/>
      <c r="H229" s="22">
        <f t="shared" ref="H229:H231" si="184">D229*G229</f>
        <v>0</v>
      </c>
      <c r="I229" s="22"/>
      <c r="J229" s="22">
        <f t="shared" ref="J229:J231" si="185">D229*I229</f>
        <v>0</v>
      </c>
      <c r="K229" s="22">
        <f t="shared" ref="K229:K231" si="186">E229+G229+I229</f>
        <v>0</v>
      </c>
      <c r="L229" s="22">
        <f t="shared" ref="L229:L231" si="187">D229*K229</f>
        <v>0</v>
      </c>
      <c r="M229" s="23"/>
    </row>
    <row r="230" spans="1:13" ht="18.95" customHeight="1">
      <c r="A230" s="22" t="s">
        <v>303</v>
      </c>
      <c r="B230" s="22" t="s">
        <v>305</v>
      </c>
      <c r="C230" s="30" t="s">
        <v>68</v>
      </c>
      <c r="D230" s="22">
        <v>29</v>
      </c>
      <c r="E230" s="22"/>
      <c r="F230" s="22">
        <f t="shared" si="183"/>
        <v>0</v>
      </c>
      <c r="G230" s="22"/>
      <c r="H230" s="22">
        <f t="shared" si="184"/>
        <v>0</v>
      </c>
      <c r="I230" s="22"/>
      <c r="J230" s="22">
        <f t="shared" si="185"/>
        <v>0</v>
      </c>
      <c r="K230" s="22">
        <f t="shared" si="186"/>
        <v>0</v>
      </c>
      <c r="L230" s="22">
        <f t="shared" si="187"/>
        <v>0</v>
      </c>
      <c r="M230" s="23"/>
    </row>
    <row r="231" spans="1:13" ht="18.95" customHeight="1">
      <c r="A231" s="22" t="s">
        <v>309</v>
      </c>
      <c r="B231" s="22"/>
      <c r="C231" s="30" t="s">
        <v>68</v>
      </c>
      <c r="D231" s="22">
        <v>29</v>
      </c>
      <c r="E231" s="22"/>
      <c r="F231" s="22">
        <f t="shared" si="183"/>
        <v>0</v>
      </c>
      <c r="G231" s="22"/>
      <c r="H231" s="22">
        <f t="shared" si="184"/>
        <v>0</v>
      </c>
      <c r="I231" s="22"/>
      <c r="J231" s="22">
        <f t="shared" si="185"/>
        <v>0</v>
      </c>
      <c r="K231" s="22">
        <f t="shared" si="186"/>
        <v>0</v>
      </c>
      <c r="L231" s="22">
        <f t="shared" si="187"/>
        <v>0</v>
      </c>
      <c r="M231" s="23"/>
    </row>
    <row r="232" spans="1:13" ht="18.95" customHeight="1">
      <c r="A232" s="1" t="s">
        <v>319</v>
      </c>
      <c r="B232" s="22"/>
      <c r="C232" s="17"/>
      <c r="D232" s="22"/>
      <c r="E232" s="22"/>
      <c r="F232" s="22"/>
      <c r="G232" s="22"/>
      <c r="H232" s="22"/>
      <c r="I232" s="22"/>
      <c r="J232" s="22"/>
      <c r="K232" s="22"/>
      <c r="L232" s="22"/>
      <c r="M232" s="23"/>
    </row>
    <row r="233" spans="1:13" ht="18.95" customHeight="1">
      <c r="A233" s="22" t="s">
        <v>375</v>
      </c>
      <c r="B233" s="22" t="s">
        <v>300</v>
      </c>
      <c r="C233" s="30" t="s">
        <v>68</v>
      </c>
      <c r="D233" s="22">
        <v>20</v>
      </c>
      <c r="E233" s="22"/>
      <c r="F233" s="22">
        <f t="shared" ref="F233:F237" si="188">D233*E233</f>
        <v>0</v>
      </c>
      <c r="G233" s="22"/>
      <c r="H233" s="22">
        <f t="shared" ref="H233:H237" si="189">D233*G233</f>
        <v>0</v>
      </c>
      <c r="I233" s="22"/>
      <c r="J233" s="22">
        <f t="shared" ref="J233:J237" si="190">D233*I233</f>
        <v>0</v>
      </c>
      <c r="K233" s="22">
        <f t="shared" ref="K233:K237" si="191">E233+G233+I233</f>
        <v>0</v>
      </c>
      <c r="L233" s="22">
        <f t="shared" ref="L233:L237" si="192">D233*K233</f>
        <v>0</v>
      </c>
      <c r="M233" s="23"/>
    </row>
    <row r="234" spans="1:13" ht="18.95" customHeight="1">
      <c r="A234" s="22" t="s">
        <v>233</v>
      </c>
      <c r="B234" s="22" t="s">
        <v>185</v>
      </c>
      <c r="C234" s="30" t="s">
        <v>68</v>
      </c>
      <c r="D234" s="22">
        <v>29</v>
      </c>
      <c r="E234" s="22"/>
      <c r="F234" s="22">
        <f t="shared" si="188"/>
        <v>0</v>
      </c>
      <c r="G234" s="37"/>
      <c r="H234" s="22">
        <f t="shared" si="189"/>
        <v>0</v>
      </c>
      <c r="I234" s="37"/>
      <c r="J234" s="22">
        <f t="shared" si="190"/>
        <v>0</v>
      </c>
      <c r="K234" s="22">
        <f t="shared" si="191"/>
        <v>0</v>
      </c>
      <c r="L234" s="22">
        <f t="shared" si="192"/>
        <v>0</v>
      </c>
      <c r="M234" s="23"/>
    </row>
    <row r="235" spans="1:13" ht="18.95" customHeight="1">
      <c r="A235" s="22" t="s">
        <v>234</v>
      </c>
      <c r="B235" s="22" t="s">
        <v>235</v>
      </c>
      <c r="C235" s="30" t="s">
        <v>68</v>
      </c>
      <c r="D235" s="22">
        <v>236</v>
      </c>
      <c r="E235" s="22"/>
      <c r="F235" s="22">
        <f t="shared" si="188"/>
        <v>0</v>
      </c>
      <c r="G235" s="37"/>
      <c r="H235" s="22">
        <f t="shared" si="189"/>
        <v>0</v>
      </c>
      <c r="I235" s="37"/>
      <c r="J235" s="22">
        <f t="shared" si="190"/>
        <v>0</v>
      </c>
      <c r="K235" s="22">
        <f t="shared" si="191"/>
        <v>0</v>
      </c>
      <c r="L235" s="22">
        <f t="shared" si="192"/>
        <v>0</v>
      </c>
      <c r="M235" s="23"/>
    </row>
    <row r="236" spans="1:13" ht="18.95" customHeight="1">
      <c r="A236" s="22" t="s">
        <v>306</v>
      </c>
      <c r="B236" s="22" t="s">
        <v>307</v>
      </c>
      <c r="C236" s="30" t="s">
        <v>104</v>
      </c>
      <c r="D236" s="22">
        <v>21</v>
      </c>
      <c r="E236" s="22"/>
      <c r="F236" s="22">
        <f t="shared" si="188"/>
        <v>0</v>
      </c>
      <c r="G236" s="22"/>
      <c r="H236" s="22">
        <f t="shared" si="189"/>
        <v>0</v>
      </c>
      <c r="I236" s="22"/>
      <c r="J236" s="22">
        <f t="shared" si="190"/>
        <v>0</v>
      </c>
      <c r="K236" s="22">
        <f t="shared" si="191"/>
        <v>0</v>
      </c>
      <c r="L236" s="22">
        <f t="shared" si="192"/>
        <v>0</v>
      </c>
      <c r="M236" s="23"/>
    </row>
    <row r="237" spans="1:13" ht="18.95" customHeight="1">
      <c r="A237" s="22" t="s">
        <v>183</v>
      </c>
      <c r="B237" s="22" t="s">
        <v>312</v>
      </c>
      <c r="C237" s="30" t="s">
        <v>186</v>
      </c>
      <c r="D237" s="22">
        <v>6</v>
      </c>
      <c r="E237" s="22"/>
      <c r="F237" s="22">
        <f t="shared" si="188"/>
        <v>0</v>
      </c>
      <c r="G237" s="22"/>
      <c r="H237" s="22">
        <f t="shared" si="189"/>
        <v>0</v>
      </c>
      <c r="I237" s="22"/>
      <c r="J237" s="22">
        <f t="shared" si="190"/>
        <v>0</v>
      </c>
      <c r="K237" s="22">
        <f t="shared" si="191"/>
        <v>0</v>
      </c>
      <c r="L237" s="22">
        <f t="shared" si="192"/>
        <v>0</v>
      </c>
      <c r="M237" s="23"/>
    </row>
    <row r="238" spans="1:13" ht="18.95" customHeight="1">
      <c r="A238" s="1" t="s">
        <v>320</v>
      </c>
      <c r="B238" s="22"/>
      <c r="C238" s="17"/>
      <c r="D238" s="22"/>
      <c r="E238" s="22"/>
      <c r="F238" s="22"/>
      <c r="G238" s="22"/>
      <c r="H238" s="22"/>
      <c r="I238" s="22"/>
      <c r="J238" s="22"/>
      <c r="K238" s="22"/>
      <c r="L238" s="22"/>
      <c r="M238" s="23"/>
    </row>
    <row r="239" spans="1:13" ht="18.95" customHeight="1">
      <c r="A239" s="22" t="s">
        <v>358</v>
      </c>
      <c r="B239" s="22" t="s">
        <v>359</v>
      </c>
      <c r="C239" s="35" t="s">
        <v>113</v>
      </c>
      <c r="D239" s="22">
        <v>1</v>
      </c>
      <c r="E239" s="22"/>
      <c r="F239" s="22">
        <f t="shared" ref="F239" si="193">D239*E239</f>
        <v>0</v>
      </c>
      <c r="G239" s="21"/>
      <c r="H239" s="22">
        <f t="shared" ref="H239" si="194">D239*G239</f>
        <v>0</v>
      </c>
      <c r="I239" s="21"/>
      <c r="J239" s="22">
        <f t="shared" ref="J239" si="195">D239*I239</f>
        <v>0</v>
      </c>
      <c r="K239" s="22">
        <f t="shared" ref="K239" si="196">E239+G239+I239</f>
        <v>0</v>
      </c>
      <c r="L239" s="22">
        <f t="shared" ref="L239" si="197">D239*K239</f>
        <v>0</v>
      </c>
      <c r="M239" s="23"/>
    </row>
    <row r="240" spans="1:13" ht="18.95" customHeight="1">
      <c r="A240" s="22" t="s">
        <v>358</v>
      </c>
      <c r="B240" s="22" t="s">
        <v>360</v>
      </c>
      <c r="C240" s="35" t="s">
        <v>113</v>
      </c>
      <c r="D240" s="22">
        <v>3</v>
      </c>
      <c r="E240" s="22"/>
      <c r="F240" s="22">
        <f t="shared" ref="F240" si="198">D240*E240</f>
        <v>0</v>
      </c>
      <c r="G240" s="21"/>
      <c r="H240" s="22">
        <f t="shared" ref="H240" si="199">D240*G240</f>
        <v>0</v>
      </c>
      <c r="I240" s="21"/>
      <c r="J240" s="22">
        <f t="shared" ref="J240" si="200">D240*I240</f>
        <v>0</v>
      </c>
      <c r="K240" s="22">
        <f t="shared" ref="K240" si="201">E240+G240+I240</f>
        <v>0</v>
      </c>
      <c r="L240" s="22">
        <f t="shared" ref="L240" si="202">D240*K240</f>
        <v>0</v>
      </c>
      <c r="M240" s="23"/>
    </row>
    <row r="241" spans="1:13" ht="18.95" customHeight="1">
      <c r="A241" s="22" t="s">
        <v>236</v>
      </c>
      <c r="B241" s="22" t="s">
        <v>385</v>
      </c>
      <c r="C241" s="30" t="s">
        <v>63</v>
      </c>
      <c r="D241" s="22">
        <v>5</v>
      </c>
      <c r="E241" s="22"/>
      <c r="F241" s="22">
        <f t="shared" ref="F241:F253" si="203">D241*E241</f>
        <v>0</v>
      </c>
      <c r="G241" s="21"/>
      <c r="H241" s="22">
        <f t="shared" ref="H241:H253" si="204">D241*G241</f>
        <v>0</v>
      </c>
      <c r="I241" s="21"/>
      <c r="J241" s="22">
        <f t="shared" ref="J241:J253" si="205">D241*I241</f>
        <v>0</v>
      </c>
      <c r="K241" s="22">
        <f t="shared" ref="K241:K253" si="206">E241+G241+I241</f>
        <v>0</v>
      </c>
      <c r="L241" s="22">
        <f t="shared" ref="L241:L253" si="207">D241*K241</f>
        <v>0</v>
      </c>
      <c r="M241" s="23"/>
    </row>
    <row r="242" spans="1:13" ht="18.95" customHeight="1">
      <c r="A242" s="37" t="s">
        <v>389</v>
      </c>
      <c r="B242" s="37" t="s">
        <v>390</v>
      </c>
      <c r="C242" s="38" t="s">
        <v>391</v>
      </c>
      <c r="D242" s="37">
        <v>9</v>
      </c>
      <c r="E242" s="37"/>
      <c r="F242" s="37">
        <f t="shared" si="203"/>
        <v>0</v>
      </c>
      <c r="G242" s="21"/>
      <c r="H242" s="37">
        <f t="shared" si="204"/>
        <v>0</v>
      </c>
      <c r="I242" s="21"/>
      <c r="J242" s="37">
        <f t="shared" si="205"/>
        <v>0</v>
      </c>
      <c r="K242" s="37">
        <f t="shared" si="206"/>
        <v>0</v>
      </c>
      <c r="L242" s="37">
        <f t="shared" si="207"/>
        <v>0</v>
      </c>
      <c r="M242" s="23"/>
    </row>
    <row r="243" spans="1:13" ht="18.95" customHeight="1">
      <c r="A243" s="37" t="s">
        <v>388</v>
      </c>
      <c r="B243" s="22" t="s">
        <v>189</v>
      </c>
      <c r="C243" s="30" t="s">
        <v>63</v>
      </c>
      <c r="D243" s="22">
        <v>5</v>
      </c>
      <c r="E243" s="22"/>
      <c r="F243" s="22">
        <f t="shared" si="203"/>
        <v>0</v>
      </c>
      <c r="G243" s="21"/>
      <c r="H243" s="22">
        <f t="shared" si="204"/>
        <v>0</v>
      </c>
      <c r="I243" s="21"/>
      <c r="J243" s="22">
        <f t="shared" si="205"/>
        <v>0</v>
      </c>
      <c r="K243" s="22">
        <f t="shared" si="206"/>
        <v>0</v>
      </c>
      <c r="L243" s="22">
        <f t="shared" si="207"/>
        <v>0</v>
      </c>
      <c r="M243" s="23"/>
    </row>
    <row r="244" spans="1:13" ht="18.95" customHeight="1">
      <c r="A244" s="22" t="s">
        <v>187</v>
      </c>
      <c r="B244" s="22" t="s">
        <v>188</v>
      </c>
      <c r="C244" s="30" t="s">
        <v>63</v>
      </c>
      <c r="D244" s="22">
        <v>5</v>
      </c>
      <c r="E244" s="22"/>
      <c r="F244" s="22">
        <f t="shared" si="203"/>
        <v>0</v>
      </c>
      <c r="G244" s="21"/>
      <c r="H244" s="22">
        <f t="shared" si="204"/>
        <v>0</v>
      </c>
      <c r="I244" s="21"/>
      <c r="J244" s="22">
        <f t="shared" si="205"/>
        <v>0</v>
      </c>
      <c r="K244" s="22">
        <f t="shared" si="206"/>
        <v>0</v>
      </c>
      <c r="L244" s="22">
        <f t="shared" si="207"/>
        <v>0</v>
      </c>
      <c r="M244" s="23"/>
    </row>
    <row r="245" spans="1:13" ht="18.95" customHeight="1">
      <c r="A245" s="22" t="s">
        <v>152</v>
      </c>
      <c r="B245" s="22" t="s">
        <v>355</v>
      </c>
      <c r="C245" s="35" t="s">
        <v>113</v>
      </c>
      <c r="D245" s="22">
        <v>3</v>
      </c>
      <c r="E245" s="22"/>
      <c r="F245" s="22">
        <f t="shared" si="203"/>
        <v>0</v>
      </c>
      <c r="G245" s="21"/>
      <c r="H245" s="22">
        <f t="shared" si="204"/>
        <v>0</v>
      </c>
      <c r="I245" s="21"/>
      <c r="J245" s="22">
        <f t="shared" si="205"/>
        <v>0</v>
      </c>
      <c r="K245" s="22">
        <f t="shared" si="206"/>
        <v>0</v>
      </c>
      <c r="L245" s="22">
        <f t="shared" si="207"/>
        <v>0</v>
      </c>
      <c r="M245" s="23"/>
    </row>
    <row r="246" spans="1:13" ht="18.95" customHeight="1">
      <c r="A246" s="22" t="s">
        <v>152</v>
      </c>
      <c r="B246" s="22" t="s">
        <v>356</v>
      </c>
      <c r="C246" s="35" t="s">
        <v>113</v>
      </c>
      <c r="D246" s="22">
        <v>2</v>
      </c>
      <c r="E246" s="22"/>
      <c r="F246" s="22">
        <f t="shared" ref="F246" si="208">D246*E246</f>
        <v>0</v>
      </c>
      <c r="G246" s="21"/>
      <c r="H246" s="22">
        <f t="shared" ref="H246" si="209">D246*G246</f>
        <v>0</v>
      </c>
      <c r="I246" s="21"/>
      <c r="J246" s="22">
        <f t="shared" ref="J246" si="210">D246*I246</f>
        <v>0</v>
      </c>
      <c r="K246" s="22">
        <f t="shared" ref="K246" si="211">E246+G246+I246</f>
        <v>0</v>
      </c>
      <c r="L246" s="22">
        <f t="shared" ref="L246" si="212">D246*K246</f>
        <v>0</v>
      </c>
      <c r="M246" s="23"/>
    </row>
    <row r="247" spans="1:13" ht="18.95" customHeight="1">
      <c r="A247" s="22" t="s">
        <v>361</v>
      </c>
      <c r="B247" s="22" t="s">
        <v>362</v>
      </c>
      <c r="C247" s="35" t="s">
        <v>113</v>
      </c>
      <c r="D247" s="22">
        <v>2</v>
      </c>
      <c r="E247" s="22"/>
      <c r="F247" s="22">
        <f t="shared" ref="F247:F248" si="213">D247*E247</f>
        <v>0</v>
      </c>
      <c r="G247" s="21"/>
      <c r="H247" s="22">
        <f t="shared" ref="H247:H248" si="214">D247*G247</f>
        <v>0</v>
      </c>
      <c r="I247" s="21"/>
      <c r="J247" s="22">
        <f t="shared" ref="J247:J248" si="215">D247*I247</f>
        <v>0</v>
      </c>
      <c r="K247" s="22">
        <f t="shared" ref="K247:K248" si="216">E247+G247+I247</f>
        <v>0</v>
      </c>
      <c r="L247" s="22">
        <f t="shared" ref="L247:L248" si="217">D247*K247</f>
        <v>0</v>
      </c>
      <c r="M247" s="23"/>
    </row>
    <row r="248" spans="1:13" ht="18.95" customHeight="1">
      <c r="A248" s="22" t="s">
        <v>363</v>
      </c>
      <c r="B248" s="22" t="s">
        <v>364</v>
      </c>
      <c r="C248" s="35" t="s">
        <v>120</v>
      </c>
      <c r="D248" s="22">
        <v>3</v>
      </c>
      <c r="E248" s="22"/>
      <c r="F248" s="22">
        <f t="shared" si="213"/>
        <v>0</v>
      </c>
      <c r="G248" s="21"/>
      <c r="H248" s="22">
        <f t="shared" si="214"/>
        <v>0</v>
      </c>
      <c r="I248" s="21"/>
      <c r="J248" s="22">
        <f t="shared" si="215"/>
        <v>0</v>
      </c>
      <c r="K248" s="22">
        <f t="shared" si="216"/>
        <v>0</v>
      </c>
      <c r="L248" s="22">
        <f t="shared" si="217"/>
        <v>0</v>
      </c>
      <c r="M248" s="23"/>
    </row>
    <row r="249" spans="1:13" ht="18.95" customHeight="1">
      <c r="A249" s="22" t="s">
        <v>363</v>
      </c>
      <c r="B249" s="22" t="s">
        <v>365</v>
      </c>
      <c r="C249" s="35" t="s">
        <v>120</v>
      </c>
      <c r="D249" s="22">
        <v>3</v>
      </c>
      <c r="E249" s="22"/>
      <c r="F249" s="22">
        <f t="shared" ref="F249" si="218">D249*E249</f>
        <v>0</v>
      </c>
      <c r="G249" s="21"/>
      <c r="H249" s="22">
        <f t="shared" ref="H249" si="219">D249*G249</f>
        <v>0</v>
      </c>
      <c r="I249" s="21"/>
      <c r="J249" s="22">
        <f t="shared" ref="J249" si="220">D249*I249</f>
        <v>0</v>
      </c>
      <c r="K249" s="22">
        <f t="shared" ref="K249" si="221">E249+G249+I249</f>
        <v>0</v>
      </c>
      <c r="L249" s="22">
        <f t="shared" ref="L249" si="222">D249*K249</f>
        <v>0</v>
      </c>
      <c r="M249" s="23"/>
    </row>
    <row r="250" spans="1:13" ht="18.95" customHeight="1">
      <c r="A250" s="22" t="s">
        <v>149</v>
      </c>
      <c r="B250" s="22" t="s">
        <v>150</v>
      </c>
      <c r="C250" s="35" t="s">
        <v>120</v>
      </c>
      <c r="D250" s="22">
        <v>39</v>
      </c>
      <c r="E250" s="22"/>
      <c r="F250" s="22">
        <f t="shared" si="203"/>
        <v>0</v>
      </c>
      <c r="G250" s="21"/>
      <c r="H250" s="22">
        <f t="shared" si="204"/>
        <v>0</v>
      </c>
      <c r="I250" s="21"/>
      <c r="J250" s="22">
        <f t="shared" si="205"/>
        <v>0</v>
      </c>
      <c r="K250" s="22">
        <f t="shared" si="206"/>
        <v>0</v>
      </c>
      <c r="L250" s="22">
        <f t="shared" si="207"/>
        <v>0</v>
      </c>
      <c r="M250" s="23"/>
    </row>
    <row r="251" spans="1:13" ht="18.95" customHeight="1">
      <c r="A251" s="22" t="s">
        <v>357</v>
      </c>
      <c r="B251" s="28" t="s">
        <v>298</v>
      </c>
      <c r="C251" s="30" t="s">
        <v>177</v>
      </c>
      <c r="D251" s="22">
        <v>7</v>
      </c>
      <c r="E251" s="22"/>
      <c r="F251" s="22">
        <f t="shared" si="203"/>
        <v>0</v>
      </c>
      <c r="G251" s="21"/>
      <c r="H251" s="22">
        <f t="shared" si="204"/>
        <v>0</v>
      </c>
      <c r="I251" s="21"/>
      <c r="J251" s="22">
        <f t="shared" si="205"/>
        <v>0</v>
      </c>
      <c r="K251" s="22">
        <f t="shared" si="206"/>
        <v>0</v>
      </c>
      <c r="L251" s="22">
        <f t="shared" si="207"/>
        <v>0</v>
      </c>
      <c r="M251" s="23"/>
    </row>
    <row r="252" spans="1:13" s="53" customFormat="1" ht="18.95" customHeight="1">
      <c r="A252" s="59" t="s">
        <v>426</v>
      </c>
      <c r="B252" s="59" t="s">
        <v>425</v>
      </c>
      <c r="C252" s="57" t="s">
        <v>424</v>
      </c>
      <c r="D252" s="59">
        <v>1</v>
      </c>
      <c r="E252" s="59"/>
      <c r="F252" s="59">
        <f t="shared" si="203"/>
        <v>0</v>
      </c>
      <c r="G252" s="59"/>
      <c r="H252" s="59">
        <f t="shared" si="204"/>
        <v>0</v>
      </c>
      <c r="I252" s="59"/>
      <c r="J252" s="59">
        <f t="shared" si="205"/>
        <v>0</v>
      </c>
      <c r="K252" s="59">
        <f t="shared" si="206"/>
        <v>0</v>
      </c>
      <c r="L252" s="59">
        <f t="shared" si="207"/>
        <v>0</v>
      </c>
      <c r="M252" s="60"/>
    </row>
    <row r="253" spans="1:13" s="53" customFormat="1" ht="18.95" customHeight="1">
      <c r="A253" s="59" t="s">
        <v>376</v>
      </c>
      <c r="B253" s="59" t="s">
        <v>377</v>
      </c>
      <c r="C253" s="57" t="s">
        <v>249</v>
      </c>
      <c r="D253" s="59">
        <v>7</v>
      </c>
      <c r="E253" s="59"/>
      <c r="F253" s="59">
        <f t="shared" si="203"/>
        <v>0</v>
      </c>
      <c r="G253" s="59"/>
      <c r="H253" s="59">
        <f t="shared" si="204"/>
        <v>0</v>
      </c>
      <c r="I253" s="59"/>
      <c r="J253" s="59">
        <f t="shared" si="205"/>
        <v>0</v>
      </c>
      <c r="K253" s="59">
        <f t="shared" si="206"/>
        <v>0</v>
      </c>
      <c r="L253" s="59">
        <f t="shared" si="207"/>
        <v>0</v>
      </c>
      <c r="M253" s="60"/>
    </row>
    <row r="254" spans="1:13" ht="18.95" customHeight="1">
      <c r="A254" s="1" t="s">
        <v>321</v>
      </c>
      <c r="B254" s="28"/>
      <c r="C254" s="29"/>
      <c r="D254" s="22"/>
      <c r="E254" s="22"/>
      <c r="F254" s="22"/>
      <c r="G254" s="21"/>
      <c r="H254" s="22"/>
      <c r="I254" s="21"/>
      <c r="J254" s="22"/>
      <c r="K254" s="22"/>
      <c r="L254" s="22"/>
      <c r="M254" s="1"/>
    </row>
    <row r="255" spans="1:13" ht="18.95" customHeight="1">
      <c r="A255" s="1" t="s">
        <v>322</v>
      </c>
      <c r="B255" s="28"/>
      <c r="C255" s="29"/>
      <c r="D255" s="22"/>
      <c r="E255" s="22"/>
      <c r="F255" s="22"/>
      <c r="G255" s="21"/>
      <c r="H255" s="22"/>
      <c r="I255" s="21"/>
      <c r="J255" s="22"/>
      <c r="K255" s="22"/>
      <c r="L255" s="22"/>
      <c r="M255" s="1"/>
    </row>
    <row r="256" spans="1:13" ht="18.95" customHeight="1">
      <c r="A256" s="31" t="s">
        <v>237</v>
      </c>
      <c r="B256" s="32" t="s">
        <v>238</v>
      </c>
      <c r="C256" s="29" t="s">
        <v>239</v>
      </c>
      <c r="D256" s="29">
        <v>2</v>
      </c>
      <c r="E256" s="29"/>
      <c r="F256" s="22">
        <f t="shared" ref="F256:F260" si="223">D256*E256</f>
        <v>0</v>
      </c>
      <c r="G256" s="21"/>
      <c r="H256" s="22">
        <f t="shared" ref="H256:H260" si="224">D256*G256</f>
        <v>0</v>
      </c>
      <c r="I256" s="21"/>
      <c r="J256" s="22">
        <f t="shared" ref="J256:J260" si="225">D256*I256</f>
        <v>0</v>
      </c>
      <c r="K256" s="22">
        <f t="shared" ref="K256:K260" si="226">E256+G256+I256</f>
        <v>0</v>
      </c>
      <c r="L256" s="22">
        <f t="shared" ref="L256:L260" si="227">D256*K256</f>
        <v>0</v>
      </c>
      <c r="M256" s="1"/>
    </row>
    <row r="257" spans="1:13" ht="18.95" customHeight="1">
      <c r="A257" s="31" t="s">
        <v>240</v>
      </c>
      <c r="B257" s="32" t="s">
        <v>241</v>
      </c>
      <c r="C257" s="29" t="s">
        <v>239</v>
      </c>
      <c r="D257" s="29">
        <v>2</v>
      </c>
      <c r="E257" s="29"/>
      <c r="F257" s="22">
        <f t="shared" si="223"/>
        <v>0</v>
      </c>
      <c r="G257" s="21"/>
      <c r="H257" s="22">
        <f t="shared" si="224"/>
        <v>0</v>
      </c>
      <c r="I257" s="21"/>
      <c r="J257" s="22">
        <f t="shared" si="225"/>
        <v>0</v>
      </c>
      <c r="K257" s="22">
        <f t="shared" si="226"/>
        <v>0</v>
      </c>
      <c r="L257" s="22">
        <f t="shared" si="227"/>
        <v>0</v>
      </c>
      <c r="M257" s="1"/>
    </row>
    <row r="258" spans="1:13" ht="18.95" customHeight="1">
      <c r="A258" s="31" t="s">
        <v>242</v>
      </c>
      <c r="B258" s="32"/>
      <c r="C258" s="29" t="s">
        <v>243</v>
      </c>
      <c r="D258" s="29">
        <v>2</v>
      </c>
      <c r="E258" s="29"/>
      <c r="F258" s="22">
        <f t="shared" si="223"/>
        <v>0</v>
      </c>
      <c r="G258" s="21"/>
      <c r="H258" s="22">
        <f t="shared" si="224"/>
        <v>0</v>
      </c>
      <c r="I258" s="21"/>
      <c r="J258" s="22">
        <f t="shared" si="225"/>
        <v>0</v>
      </c>
      <c r="K258" s="22">
        <f t="shared" si="226"/>
        <v>0</v>
      </c>
      <c r="L258" s="22">
        <f t="shared" si="227"/>
        <v>0</v>
      </c>
      <c r="M258" s="1"/>
    </row>
    <row r="259" spans="1:13" ht="18.95" customHeight="1">
      <c r="A259" s="31" t="s">
        <v>275</v>
      </c>
      <c r="B259" s="32" t="s">
        <v>244</v>
      </c>
      <c r="C259" s="29" t="s">
        <v>245</v>
      </c>
      <c r="D259" s="29">
        <v>6</v>
      </c>
      <c r="E259" s="29"/>
      <c r="F259" s="22">
        <f t="shared" si="223"/>
        <v>0</v>
      </c>
      <c r="G259" s="21"/>
      <c r="H259" s="22">
        <f t="shared" si="224"/>
        <v>0</v>
      </c>
      <c r="I259" s="21"/>
      <c r="J259" s="22">
        <f t="shared" si="225"/>
        <v>0</v>
      </c>
      <c r="K259" s="22">
        <f t="shared" si="226"/>
        <v>0</v>
      </c>
      <c r="L259" s="22">
        <f t="shared" si="227"/>
        <v>0</v>
      </c>
      <c r="M259" s="1"/>
    </row>
    <row r="260" spans="1:13" ht="18.95" customHeight="1">
      <c r="A260" s="31" t="s">
        <v>275</v>
      </c>
      <c r="B260" s="32" t="s">
        <v>66</v>
      </c>
      <c r="C260" s="29" t="s">
        <v>245</v>
      </c>
      <c r="D260" s="29">
        <v>2</v>
      </c>
      <c r="E260" s="29"/>
      <c r="F260" s="22">
        <f t="shared" si="223"/>
        <v>0</v>
      </c>
      <c r="G260" s="21"/>
      <c r="H260" s="22">
        <f t="shared" si="224"/>
        <v>0</v>
      </c>
      <c r="I260" s="21"/>
      <c r="J260" s="22">
        <f t="shared" si="225"/>
        <v>0</v>
      </c>
      <c r="K260" s="22">
        <f t="shared" si="226"/>
        <v>0</v>
      </c>
      <c r="L260" s="22">
        <f t="shared" si="227"/>
        <v>0</v>
      </c>
      <c r="M260" s="1"/>
    </row>
    <row r="261" spans="1:13" ht="18.95" customHeight="1">
      <c r="A261" s="1" t="s">
        <v>323</v>
      </c>
      <c r="B261" s="28"/>
      <c r="C261" s="29"/>
      <c r="D261" s="22"/>
      <c r="E261" s="22"/>
      <c r="F261" s="22"/>
      <c r="G261" s="21"/>
      <c r="H261" s="22"/>
      <c r="I261" s="21"/>
      <c r="J261" s="22"/>
      <c r="K261" s="22"/>
      <c r="L261" s="22"/>
      <c r="M261" s="1"/>
    </row>
    <row r="262" spans="1:13" ht="18.95" customHeight="1">
      <c r="A262" s="31" t="s">
        <v>247</v>
      </c>
      <c r="B262" s="33" t="s">
        <v>248</v>
      </c>
      <c r="C262" s="29" t="s">
        <v>249</v>
      </c>
      <c r="D262" s="29">
        <v>13</v>
      </c>
      <c r="E262" s="21"/>
      <c r="F262" s="22">
        <f t="shared" ref="F262:F323" si="228">D262*E262</f>
        <v>0</v>
      </c>
      <c r="G262" s="21"/>
      <c r="H262" s="22">
        <f t="shared" ref="H262:H323" si="229">D262*G262</f>
        <v>0</v>
      </c>
      <c r="I262" s="21"/>
      <c r="J262" s="22">
        <f t="shared" ref="J262:J323" si="230">D262*I262</f>
        <v>0</v>
      </c>
      <c r="K262" s="22">
        <f t="shared" ref="K262:K323" si="231">E262+G262+I262</f>
        <v>0</v>
      </c>
      <c r="L262" s="22">
        <f t="shared" ref="L262:L323" si="232">D262*K262</f>
        <v>0</v>
      </c>
      <c r="M262" s="1"/>
    </row>
    <row r="263" spans="1:13" ht="18.95" customHeight="1">
      <c r="A263" s="31" t="s">
        <v>247</v>
      </c>
      <c r="B263" s="33" t="s">
        <v>250</v>
      </c>
      <c r="C263" s="29" t="s">
        <v>249</v>
      </c>
      <c r="D263" s="29">
        <v>6</v>
      </c>
      <c r="E263" s="21"/>
      <c r="F263" s="22">
        <f t="shared" si="228"/>
        <v>0</v>
      </c>
      <c r="G263" s="21"/>
      <c r="H263" s="22">
        <f t="shared" si="229"/>
        <v>0</v>
      </c>
      <c r="I263" s="21"/>
      <c r="J263" s="22">
        <f t="shared" si="230"/>
        <v>0</v>
      </c>
      <c r="K263" s="22">
        <f t="shared" si="231"/>
        <v>0</v>
      </c>
      <c r="L263" s="22">
        <f t="shared" si="232"/>
        <v>0</v>
      </c>
      <c r="M263" s="1"/>
    </row>
    <row r="264" spans="1:13" ht="18.95" customHeight="1">
      <c r="A264" s="31" t="s">
        <v>247</v>
      </c>
      <c r="B264" s="33" t="s">
        <v>251</v>
      </c>
      <c r="C264" s="29" t="s">
        <v>249</v>
      </c>
      <c r="D264" s="29">
        <v>28</v>
      </c>
      <c r="E264" s="21"/>
      <c r="F264" s="22">
        <f t="shared" si="228"/>
        <v>0</v>
      </c>
      <c r="G264" s="21"/>
      <c r="H264" s="22">
        <f t="shared" si="229"/>
        <v>0</v>
      </c>
      <c r="I264" s="21"/>
      <c r="J264" s="22">
        <f t="shared" si="230"/>
        <v>0</v>
      </c>
      <c r="K264" s="22">
        <f t="shared" si="231"/>
        <v>0</v>
      </c>
      <c r="L264" s="22">
        <f t="shared" si="232"/>
        <v>0</v>
      </c>
      <c r="M264" s="1"/>
    </row>
    <row r="265" spans="1:13" ht="18.95" customHeight="1">
      <c r="A265" s="31" t="s">
        <v>247</v>
      </c>
      <c r="B265" s="33" t="s">
        <v>252</v>
      </c>
      <c r="C265" s="29" t="s">
        <v>249</v>
      </c>
      <c r="D265" s="29">
        <v>22</v>
      </c>
      <c r="E265" s="21"/>
      <c r="F265" s="22">
        <f t="shared" si="228"/>
        <v>0</v>
      </c>
      <c r="G265" s="21"/>
      <c r="H265" s="22">
        <f t="shared" si="229"/>
        <v>0</v>
      </c>
      <c r="I265" s="21"/>
      <c r="J265" s="22">
        <f t="shared" si="230"/>
        <v>0</v>
      </c>
      <c r="K265" s="22">
        <f t="shared" si="231"/>
        <v>0</v>
      </c>
      <c r="L265" s="22">
        <f t="shared" si="232"/>
        <v>0</v>
      </c>
      <c r="M265" s="1"/>
    </row>
    <row r="266" spans="1:13" ht="18.95" customHeight="1">
      <c r="A266" s="31" t="s">
        <v>247</v>
      </c>
      <c r="B266" s="33" t="s">
        <v>253</v>
      </c>
      <c r="C266" s="29" t="s">
        <v>249</v>
      </c>
      <c r="D266" s="29">
        <v>26</v>
      </c>
      <c r="E266" s="21"/>
      <c r="F266" s="22">
        <f t="shared" si="228"/>
        <v>0</v>
      </c>
      <c r="G266" s="21"/>
      <c r="H266" s="22">
        <f t="shared" si="229"/>
        <v>0</v>
      </c>
      <c r="I266" s="21"/>
      <c r="J266" s="22">
        <f t="shared" si="230"/>
        <v>0</v>
      </c>
      <c r="K266" s="22">
        <f t="shared" si="231"/>
        <v>0</v>
      </c>
      <c r="L266" s="22">
        <f t="shared" si="232"/>
        <v>0</v>
      </c>
      <c r="M266" s="1"/>
    </row>
    <row r="267" spans="1:13" ht="18.95" customHeight="1">
      <c r="A267" s="31" t="s">
        <v>247</v>
      </c>
      <c r="B267" s="33" t="s">
        <v>254</v>
      </c>
      <c r="C267" s="29" t="s">
        <v>249</v>
      </c>
      <c r="D267" s="29">
        <v>11</v>
      </c>
      <c r="E267" s="21"/>
      <c r="F267" s="22">
        <f t="shared" si="228"/>
        <v>0</v>
      </c>
      <c r="G267" s="21"/>
      <c r="H267" s="22">
        <f t="shared" si="229"/>
        <v>0</v>
      </c>
      <c r="I267" s="21"/>
      <c r="J267" s="22">
        <f t="shared" si="230"/>
        <v>0</v>
      </c>
      <c r="K267" s="22">
        <f t="shared" si="231"/>
        <v>0</v>
      </c>
      <c r="L267" s="22">
        <f t="shared" si="232"/>
        <v>0</v>
      </c>
      <c r="M267" s="1"/>
    </row>
    <row r="268" spans="1:13" ht="18.95" customHeight="1">
      <c r="A268" s="31" t="s">
        <v>247</v>
      </c>
      <c r="B268" s="33" t="s">
        <v>255</v>
      </c>
      <c r="C268" s="29" t="s">
        <v>249</v>
      </c>
      <c r="D268" s="29">
        <v>60</v>
      </c>
      <c r="E268" s="21"/>
      <c r="F268" s="22">
        <f t="shared" si="228"/>
        <v>0</v>
      </c>
      <c r="G268" s="21"/>
      <c r="H268" s="22">
        <f t="shared" si="229"/>
        <v>0</v>
      </c>
      <c r="I268" s="21"/>
      <c r="J268" s="22">
        <f t="shared" si="230"/>
        <v>0</v>
      </c>
      <c r="K268" s="22">
        <f t="shared" si="231"/>
        <v>0</v>
      </c>
      <c r="L268" s="22">
        <f t="shared" si="232"/>
        <v>0</v>
      </c>
      <c r="M268" s="1"/>
    </row>
    <row r="269" spans="1:13" ht="18.95" customHeight="1">
      <c r="A269" s="31" t="s">
        <v>256</v>
      </c>
      <c r="B269" s="33" t="s">
        <v>248</v>
      </c>
      <c r="C269" s="29" t="s">
        <v>257</v>
      </c>
      <c r="D269" s="29">
        <v>6</v>
      </c>
      <c r="E269" s="21"/>
      <c r="F269" s="22">
        <f t="shared" si="228"/>
        <v>0</v>
      </c>
      <c r="G269" s="21"/>
      <c r="H269" s="22">
        <f t="shared" si="229"/>
        <v>0</v>
      </c>
      <c r="I269" s="21"/>
      <c r="J269" s="22">
        <f t="shared" si="230"/>
        <v>0</v>
      </c>
      <c r="K269" s="22">
        <f t="shared" si="231"/>
        <v>0</v>
      </c>
      <c r="L269" s="22">
        <f t="shared" si="232"/>
        <v>0</v>
      </c>
      <c r="M269" s="1"/>
    </row>
    <row r="270" spans="1:13" ht="18.95" customHeight="1">
      <c r="A270" s="31" t="s">
        <v>256</v>
      </c>
      <c r="B270" s="33" t="s">
        <v>250</v>
      </c>
      <c r="C270" s="29" t="s">
        <v>257</v>
      </c>
      <c r="D270" s="29">
        <v>4</v>
      </c>
      <c r="E270" s="21"/>
      <c r="F270" s="22">
        <f t="shared" si="228"/>
        <v>0</v>
      </c>
      <c r="G270" s="21"/>
      <c r="H270" s="22">
        <f t="shared" si="229"/>
        <v>0</v>
      </c>
      <c r="I270" s="21"/>
      <c r="J270" s="22">
        <f t="shared" si="230"/>
        <v>0</v>
      </c>
      <c r="K270" s="22">
        <f t="shared" si="231"/>
        <v>0</v>
      </c>
      <c r="L270" s="22">
        <f t="shared" si="232"/>
        <v>0</v>
      </c>
      <c r="M270" s="1"/>
    </row>
    <row r="271" spans="1:13" ht="18.95" customHeight="1">
      <c r="A271" s="31" t="s">
        <v>256</v>
      </c>
      <c r="B271" s="33" t="s">
        <v>251</v>
      </c>
      <c r="C271" s="29" t="s">
        <v>257</v>
      </c>
      <c r="D271" s="29">
        <v>4</v>
      </c>
      <c r="E271" s="21"/>
      <c r="F271" s="22">
        <f t="shared" si="228"/>
        <v>0</v>
      </c>
      <c r="G271" s="21"/>
      <c r="H271" s="22">
        <f t="shared" si="229"/>
        <v>0</v>
      </c>
      <c r="I271" s="21"/>
      <c r="J271" s="22">
        <f t="shared" si="230"/>
        <v>0</v>
      </c>
      <c r="K271" s="22">
        <f t="shared" si="231"/>
        <v>0</v>
      </c>
      <c r="L271" s="22">
        <f t="shared" si="232"/>
        <v>0</v>
      </c>
      <c r="M271" s="1"/>
    </row>
    <row r="272" spans="1:13" ht="18.95" customHeight="1">
      <c r="A272" s="31" t="s">
        <v>256</v>
      </c>
      <c r="B272" s="33" t="s">
        <v>252</v>
      </c>
      <c r="C272" s="29" t="s">
        <v>257</v>
      </c>
      <c r="D272" s="29">
        <v>4</v>
      </c>
      <c r="E272" s="21"/>
      <c r="F272" s="22">
        <f t="shared" si="228"/>
        <v>0</v>
      </c>
      <c r="G272" s="21"/>
      <c r="H272" s="22">
        <f t="shared" si="229"/>
        <v>0</v>
      </c>
      <c r="I272" s="21"/>
      <c r="J272" s="22">
        <f t="shared" si="230"/>
        <v>0</v>
      </c>
      <c r="K272" s="22">
        <f t="shared" si="231"/>
        <v>0</v>
      </c>
      <c r="L272" s="22">
        <f t="shared" si="232"/>
        <v>0</v>
      </c>
      <c r="M272" s="1"/>
    </row>
    <row r="273" spans="1:13" ht="18.95" customHeight="1">
      <c r="A273" s="31" t="s">
        <v>256</v>
      </c>
      <c r="B273" s="33" t="s">
        <v>253</v>
      </c>
      <c r="C273" s="29" t="s">
        <v>257</v>
      </c>
      <c r="D273" s="29">
        <v>8</v>
      </c>
      <c r="E273" s="21"/>
      <c r="F273" s="22">
        <f t="shared" si="228"/>
        <v>0</v>
      </c>
      <c r="G273" s="21"/>
      <c r="H273" s="22">
        <f t="shared" si="229"/>
        <v>0</v>
      </c>
      <c r="I273" s="21"/>
      <c r="J273" s="22">
        <f t="shared" si="230"/>
        <v>0</v>
      </c>
      <c r="K273" s="22">
        <f t="shared" si="231"/>
        <v>0</v>
      </c>
      <c r="L273" s="22">
        <f t="shared" si="232"/>
        <v>0</v>
      </c>
      <c r="M273" s="1"/>
    </row>
    <row r="274" spans="1:13" ht="18.95" customHeight="1">
      <c r="A274" s="31" t="s">
        <v>256</v>
      </c>
      <c r="B274" s="33" t="s">
        <v>254</v>
      </c>
      <c r="C274" s="29" t="s">
        <v>257</v>
      </c>
      <c r="D274" s="29">
        <v>6</v>
      </c>
      <c r="E274" s="21"/>
      <c r="F274" s="22">
        <f t="shared" si="228"/>
        <v>0</v>
      </c>
      <c r="G274" s="21"/>
      <c r="H274" s="22">
        <f t="shared" si="229"/>
        <v>0</v>
      </c>
      <c r="I274" s="21"/>
      <c r="J274" s="22">
        <f t="shared" si="230"/>
        <v>0</v>
      </c>
      <c r="K274" s="22">
        <f t="shared" si="231"/>
        <v>0</v>
      </c>
      <c r="L274" s="22">
        <f t="shared" si="232"/>
        <v>0</v>
      </c>
      <c r="M274" s="1"/>
    </row>
    <row r="275" spans="1:13" ht="18.95" customHeight="1">
      <c r="A275" s="31" t="s">
        <v>256</v>
      </c>
      <c r="B275" s="33" t="s">
        <v>255</v>
      </c>
      <c r="C275" s="29" t="s">
        <v>257</v>
      </c>
      <c r="D275" s="29">
        <v>55</v>
      </c>
      <c r="E275" s="21"/>
      <c r="F275" s="22">
        <f t="shared" si="228"/>
        <v>0</v>
      </c>
      <c r="G275" s="21"/>
      <c r="H275" s="22">
        <f t="shared" si="229"/>
        <v>0</v>
      </c>
      <c r="I275" s="21"/>
      <c r="J275" s="22">
        <f t="shared" si="230"/>
        <v>0</v>
      </c>
      <c r="K275" s="22">
        <f t="shared" si="231"/>
        <v>0</v>
      </c>
      <c r="L275" s="22">
        <f t="shared" si="232"/>
        <v>0</v>
      </c>
      <c r="M275" s="1"/>
    </row>
    <row r="276" spans="1:13" ht="18.95" customHeight="1">
      <c r="A276" s="31" t="s">
        <v>258</v>
      </c>
      <c r="B276" s="33" t="s">
        <v>255</v>
      </c>
      <c r="C276" s="29" t="s">
        <v>257</v>
      </c>
      <c r="D276" s="29">
        <v>2</v>
      </c>
      <c r="E276" s="21"/>
      <c r="F276" s="22">
        <f t="shared" si="228"/>
        <v>0</v>
      </c>
      <c r="G276" s="21"/>
      <c r="H276" s="22">
        <f t="shared" si="229"/>
        <v>0</v>
      </c>
      <c r="I276" s="21"/>
      <c r="J276" s="22">
        <f t="shared" si="230"/>
        <v>0</v>
      </c>
      <c r="K276" s="22">
        <f t="shared" si="231"/>
        <v>0</v>
      </c>
      <c r="L276" s="22">
        <f t="shared" si="232"/>
        <v>0</v>
      </c>
      <c r="M276" s="1"/>
    </row>
    <row r="277" spans="1:13" ht="18.95" customHeight="1">
      <c r="A277" s="31" t="s">
        <v>259</v>
      </c>
      <c r="B277" s="33" t="s">
        <v>248</v>
      </c>
      <c r="C277" s="29" t="s">
        <v>257</v>
      </c>
      <c r="D277" s="29">
        <v>2</v>
      </c>
      <c r="E277" s="21"/>
      <c r="F277" s="22">
        <f t="shared" si="228"/>
        <v>0</v>
      </c>
      <c r="G277" s="21"/>
      <c r="H277" s="22">
        <f t="shared" si="229"/>
        <v>0</v>
      </c>
      <c r="I277" s="21"/>
      <c r="J277" s="22">
        <f t="shared" si="230"/>
        <v>0</v>
      </c>
      <c r="K277" s="22">
        <f t="shared" si="231"/>
        <v>0</v>
      </c>
      <c r="L277" s="22">
        <f t="shared" si="232"/>
        <v>0</v>
      </c>
      <c r="M277" s="1"/>
    </row>
    <row r="278" spans="1:13" ht="18.95" customHeight="1">
      <c r="A278" s="31" t="s">
        <v>259</v>
      </c>
      <c r="B278" s="33" t="s">
        <v>250</v>
      </c>
      <c r="C278" s="29" t="s">
        <v>257</v>
      </c>
      <c r="D278" s="29">
        <v>4</v>
      </c>
      <c r="E278" s="21"/>
      <c r="F278" s="22">
        <f t="shared" si="228"/>
        <v>0</v>
      </c>
      <c r="G278" s="21"/>
      <c r="H278" s="22">
        <f t="shared" si="229"/>
        <v>0</v>
      </c>
      <c r="I278" s="21"/>
      <c r="J278" s="22">
        <f t="shared" si="230"/>
        <v>0</v>
      </c>
      <c r="K278" s="22">
        <f t="shared" si="231"/>
        <v>0</v>
      </c>
      <c r="L278" s="22">
        <f t="shared" si="232"/>
        <v>0</v>
      </c>
      <c r="M278" s="1"/>
    </row>
    <row r="279" spans="1:13" ht="18.95" customHeight="1">
      <c r="A279" s="31" t="s">
        <v>259</v>
      </c>
      <c r="B279" s="33" t="s">
        <v>251</v>
      </c>
      <c r="C279" s="29" t="s">
        <v>257</v>
      </c>
      <c r="D279" s="29">
        <v>24</v>
      </c>
      <c r="E279" s="21"/>
      <c r="F279" s="22">
        <f t="shared" si="228"/>
        <v>0</v>
      </c>
      <c r="G279" s="21"/>
      <c r="H279" s="22">
        <f t="shared" si="229"/>
        <v>0</v>
      </c>
      <c r="I279" s="21"/>
      <c r="J279" s="22">
        <f t="shared" si="230"/>
        <v>0</v>
      </c>
      <c r="K279" s="22">
        <f t="shared" si="231"/>
        <v>0</v>
      </c>
      <c r="L279" s="22">
        <f t="shared" si="232"/>
        <v>0</v>
      </c>
      <c r="M279" s="1"/>
    </row>
    <row r="280" spans="1:13" ht="18.95" customHeight="1">
      <c r="A280" s="31" t="s">
        <v>259</v>
      </c>
      <c r="B280" s="33" t="s">
        <v>252</v>
      </c>
      <c r="C280" s="29" t="s">
        <v>257</v>
      </c>
      <c r="D280" s="29">
        <v>17</v>
      </c>
      <c r="E280" s="21"/>
      <c r="F280" s="22">
        <f t="shared" si="228"/>
        <v>0</v>
      </c>
      <c r="G280" s="21"/>
      <c r="H280" s="22">
        <f t="shared" si="229"/>
        <v>0</v>
      </c>
      <c r="I280" s="21"/>
      <c r="J280" s="22">
        <f t="shared" si="230"/>
        <v>0</v>
      </c>
      <c r="K280" s="22">
        <f t="shared" si="231"/>
        <v>0</v>
      </c>
      <c r="L280" s="22">
        <f t="shared" si="232"/>
        <v>0</v>
      </c>
      <c r="M280" s="1"/>
    </row>
    <row r="281" spans="1:13" ht="18.95" customHeight="1">
      <c r="A281" s="31" t="s">
        <v>259</v>
      </c>
      <c r="B281" s="33" t="s">
        <v>253</v>
      </c>
      <c r="C281" s="29" t="s">
        <v>257</v>
      </c>
      <c r="D281" s="29">
        <v>14</v>
      </c>
      <c r="E281" s="21"/>
      <c r="F281" s="22">
        <f t="shared" si="228"/>
        <v>0</v>
      </c>
      <c r="G281" s="21"/>
      <c r="H281" s="22">
        <f t="shared" si="229"/>
        <v>0</v>
      </c>
      <c r="I281" s="21"/>
      <c r="J281" s="22">
        <f t="shared" si="230"/>
        <v>0</v>
      </c>
      <c r="K281" s="22">
        <f t="shared" si="231"/>
        <v>0</v>
      </c>
      <c r="L281" s="22">
        <f t="shared" si="232"/>
        <v>0</v>
      </c>
      <c r="M281" s="1"/>
    </row>
    <row r="282" spans="1:13" ht="18.95" customHeight="1">
      <c r="A282" s="31" t="s">
        <v>259</v>
      </c>
      <c r="B282" s="33" t="s">
        <v>254</v>
      </c>
      <c r="C282" s="29" t="s">
        <v>257</v>
      </c>
      <c r="D282" s="29">
        <v>5</v>
      </c>
      <c r="E282" s="21"/>
      <c r="F282" s="22">
        <f t="shared" si="228"/>
        <v>0</v>
      </c>
      <c r="G282" s="21"/>
      <c r="H282" s="22">
        <f t="shared" si="229"/>
        <v>0</v>
      </c>
      <c r="I282" s="21"/>
      <c r="J282" s="22">
        <f t="shared" si="230"/>
        <v>0</v>
      </c>
      <c r="K282" s="22">
        <f t="shared" si="231"/>
        <v>0</v>
      </c>
      <c r="L282" s="22">
        <f t="shared" si="232"/>
        <v>0</v>
      </c>
      <c r="M282" s="1"/>
    </row>
    <row r="283" spans="1:13" ht="18.95" customHeight="1">
      <c r="A283" s="31" t="s">
        <v>260</v>
      </c>
      <c r="B283" s="33" t="s">
        <v>248</v>
      </c>
      <c r="C283" s="29" t="s">
        <v>257</v>
      </c>
      <c r="D283" s="29">
        <v>1</v>
      </c>
      <c r="E283" s="21"/>
      <c r="F283" s="22">
        <f t="shared" si="228"/>
        <v>0</v>
      </c>
      <c r="G283" s="21"/>
      <c r="H283" s="22">
        <f t="shared" si="229"/>
        <v>0</v>
      </c>
      <c r="I283" s="21"/>
      <c r="J283" s="22">
        <f t="shared" si="230"/>
        <v>0</v>
      </c>
      <c r="K283" s="22">
        <f t="shared" si="231"/>
        <v>0</v>
      </c>
      <c r="L283" s="22">
        <f t="shared" si="232"/>
        <v>0</v>
      </c>
      <c r="M283" s="1"/>
    </row>
    <row r="284" spans="1:13" ht="18.95" customHeight="1">
      <c r="A284" s="31" t="s">
        <v>260</v>
      </c>
      <c r="B284" s="33" t="s">
        <v>251</v>
      </c>
      <c r="C284" s="29" t="s">
        <v>257</v>
      </c>
      <c r="D284" s="29">
        <v>4</v>
      </c>
      <c r="E284" s="21"/>
      <c r="F284" s="22">
        <f t="shared" si="228"/>
        <v>0</v>
      </c>
      <c r="G284" s="21"/>
      <c r="H284" s="22">
        <f t="shared" si="229"/>
        <v>0</v>
      </c>
      <c r="I284" s="21"/>
      <c r="J284" s="22">
        <f t="shared" si="230"/>
        <v>0</v>
      </c>
      <c r="K284" s="22">
        <f t="shared" si="231"/>
        <v>0</v>
      </c>
      <c r="L284" s="22">
        <f t="shared" si="232"/>
        <v>0</v>
      </c>
      <c r="M284" s="1"/>
    </row>
    <row r="285" spans="1:13" ht="18.95" customHeight="1">
      <c r="A285" s="31" t="s">
        <v>260</v>
      </c>
      <c r="B285" s="33" t="s">
        <v>252</v>
      </c>
      <c r="C285" s="29" t="s">
        <v>257</v>
      </c>
      <c r="D285" s="29">
        <v>3</v>
      </c>
      <c r="E285" s="21"/>
      <c r="F285" s="22">
        <f t="shared" si="228"/>
        <v>0</v>
      </c>
      <c r="G285" s="21"/>
      <c r="H285" s="22">
        <f t="shared" si="229"/>
        <v>0</v>
      </c>
      <c r="I285" s="21"/>
      <c r="J285" s="22">
        <f t="shared" si="230"/>
        <v>0</v>
      </c>
      <c r="K285" s="22">
        <f t="shared" si="231"/>
        <v>0</v>
      </c>
      <c r="L285" s="22">
        <f t="shared" si="232"/>
        <v>0</v>
      </c>
      <c r="M285" s="1"/>
    </row>
    <row r="286" spans="1:13" ht="18.95" customHeight="1">
      <c r="A286" s="31" t="s">
        <v>260</v>
      </c>
      <c r="B286" s="33" t="s">
        <v>253</v>
      </c>
      <c r="C286" s="29" t="s">
        <v>257</v>
      </c>
      <c r="D286" s="29">
        <v>3</v>
      </c>
      <c r="E286" s="21"/>
      <c r="F286" s="22">
        <f t="shared" si="228"/>
        <v>0</v>
      </c>
      <c r="G286" s="21"/>
      <c r="H286" s="22">
        <f t="shared" si="229"/>
        <v>0</v>
      </c>
      <c r="I286" s="21"/>
      <c r="J286" s="22">
        <f t="shared" si="230"/>
        <v>0</v>
      </c>
      <c r="K286" s="22">
        <f t="shared" si="231"/>
        <v>0</v>
      </c>
      <c r="L286" s="22">
        <f t="shared" si="232"/>
        <v>0</v>
      </c>
      <c r="M286" s="1"/>
    </row>
    <row r="287" spans="1:13" ht="18.95" customHeight="1">
      <c r="A287" s="31" t="s">
        <v>260</v>
      </c>
      <c r="B287" s="33" t="s">
        <v>254</v>
      </c>
      <c r="C287" s="29" t="s">
        <v>257</v>
      </c>
      <c r="D287" s="29">
        <v>1</v>
      </c>
      <c r="E287" s="21"/>
      <c r="F287" s="22">
        <f t="shared" si="228"/>
        <v>0</v>
      </c>
      <c r="G287" s="21"/>
      <c r="H287" s="22">
        <f t="shared" si="229"/>
        <v>0</v>
      </c>
      <c r="I287" s="21"/>
      <c r="J287" s="22">
        <f t="shared" si="230"/>
        <v>0</v>
      </c>
      <c r="K287" s="22">
        <f t="shared" si="231"/>
        <v>0</v>
      </c>
      <c r="L287" s="22">
        <f t="shared" si="232"/>
        <v>0</v>
      </c>
      <c r="M287" s="1"/>
    </row>
    <row r="288" spans="1:13" ht="18.95" customHeight="1">
      <c r="A288" s="31" t="s">
        <v>261</v>
      </c>
      <c r="B288" s="33" t="s">
        <v>250</v>
      </c>
      <c r="C288" s="29" t="s">
        <v>257</v>
      </c>
      <c r="D288" s="29">
        <v>2</v>
      </c>
      <c r="E288" s="21"/>
      <c r="F288" s="22">
        <f t="shared" si="228"/>
        <v>0</v>
      </c>
      <c r="G288" s="21"/>
      <c r="H288" s="22">
        <f t="shared" si="229"/>
        <v>0</v>
      </c>
      <c r="I288" s="21"/>
      <c r="J288" s="22">
        <f t="shared" si="230"/>
        <v>0</v>
      </c>
      <c r="K288" s="22">
        <f t="shared" si="231"/>
        <v>0</v>
      </c>
      <c r="L288" s="22">
        <f t="shared" si="232"/>
        <v>0</v>
      </c>
      <c r="M288" s="1"/>
    </row>
    <row r="289" spans="1:13" ht="18.95" customHeight="1">
      <c r="A289" s="31" t="s">
        <v>261</v>
      </c>
      <c r="B289" s="33" t="s">
        <v>251</v>
      </c>
      <c r="C289" s="29" t="s">
        <v>257</v>
      </c>
      <c r="D289" s="29">
        <v>2</v>
      </c>
      <c r="E289" s="21"/>
      <c r="F289" s="22">
        <f t="shared" si="228"/>
        <v>0</v>
      </c>
      <c r="G289" s="21"/>
      <c r="H289" s="22">
        <f t="shared" si="229"/>
        <v>0</v>
      </c>
      <c r="I289" s="21"/>
      <c r="J289" s="22">
        <f t="shared" si="230"/>
        <v>0</v>
      </c>
      <c r="K289" s="22">
        <f t="shared" si="231"/>
        <v>0</v>
      </c>
      <c r="L289" s="22">
        <f t="shared" si="232"/>
        <v>0</v>
      </c>
      <c r="M289" s="1"/>
    </row>
    <row r="290" spans="1:13" ht="18.95" customHeight="1">
      <c r="A290" s="31" t="s">
        <v>262</v>
      </c>
      <c r="B290" s="33" t="s">
        <v>253</v>
      </c>
      <c r="C290" s="29" t="s">
        <v>257</v>
      </c>
      <c r="D290" s="29">
        <v>2</v>
      </c>
      <c r="E290" s="21"/>
      <c r="F290" s="22">
        <f t="shared" si="228"/>
        <v>0</v>
      </c>
      <c r="G290" s="21"/>
      <c r="H290" s="22">
        <f t="shared" si="229"/>
        <v>0</v>
      </c>
      <c r="I290" s="21"/>
      <c r="J290" s="22">
        <f t="shared" si="230"/>
        <v>0</v>
      </c>
      <c r="K290" s="22">
        <f t="shared" si="231"/>
        <v>0</v>
      </c>
      <c r="L290" s="22">
        <f t="shared" si="232"/>
        <v>0</v>
      </c>
      <c r="M290" s="1"/>
    </row>
    <row r="291" spans="1:13" ht="18.95" customHeight="1">
      <c r="A291" s="31" t="s">
        <v>263</v>
      </c>
      <c r="B291" s="33" t="s">
        <v>250</v>
      </c>
      <c r="C291" s="29" t="s">
        <v>257</v>
      </c>
      <c r="D291" s="29">
        <v>2</v>
      </c>
      <c r="E291" s="21"/>
      <c r="F291" s="22">
        <f t="shared" si="228"/>
        <v>0</v>
      </c>
      <c r="G291" s="21"/>
      <c r="H291" s="22">
        <f t="shared" si="229"/>
        <v>0</v>
      </c>
      <c r="I291" s="21"/>
      <c r="J291" s="22">
        <f t="shared" si="230"/>
        <v>0</v>
      </c>
      <c r="K291" s="22">
        <f t="shared" si="231"/>
        <v>0</v>
      </c>
      <c r="L291" s="22">
        <f t="shared" si="232"/>
        <v>0</v>
      </c>
      <c r="M291" s="1"/>
    </row>
    <row r="292" spans="1:13" ht="18.95" customHeight="1">
      <c r="A292" s="31" t="s">
        <v>263</v>
      </c>
      <c r="B292" s="33" t="s">
        <v>253</v>
      </c>
      <c r="C292" s="29" t="s">
        <v>257</v>
      </c>
      <c r="D292" s="29">
        <v>2</v>
      </c>
      <c r="E292" s="21"/>
      <c r="F292" s="22">
        <f t="shared" si="228"/>
        <v>0</v>
      </c>
      <c r="G292" s="21"/>
      <c r="H292" s="22">
        <f t="shared" si="229"/>
        <v>0</v>
      </c>
      <c r="I292" s="21"/>
      <c r="J292" s="22">
        <f t="shared" si="230"/>
        <v>0</v>
      </c>
      <c r="K292" s="22">
        <f t="shared" si="231"/>
        <v>0</v>
      </c>
      <c r="L292" s="22">
        <f t="shared" si="232"/>
        <v>0</v>
      </c>
      <c r="M292" s="1"/>
    </row>
    <row r="293" spans="1:13" ht="18.95" customHeight="1">
      <c r="A293" s="31" t="s">
        <v>263</v>
      </c>
      <c r="B293" s="33" t="s">
        <v>254</v>
      </c>
      <c r="C293" s="29" t="s">
        <v>257</v>
      </c>
      <c r="D293" s="29">
        <v>2</v>
      </c>
      <c r="E293" s="21"/>
      <c r="F293" s="22">
        <f t="shared" si="228"/>
        <v>0</v>
      </c>
      <c r="G293" s="21"/>
      <c r="H293" s="22">
        <f t="shared" si="229"/>
        <v>0</v>
      </c>
      <c r="I293" s="21"/>
      <c r="J293" s="22">
        <f t="shared" si="230"/>
        <v>0</v>
      </c>
      <c r="K293" s="22">
        <f t="shared" si="231"/>
        <v>0</v>
      </c>
      <c r="L293" s="22">
        <f t="shared" si="232"/>
        <v>0</v>
      </c>
      <c r="M293" s="1"/>
    </row>
    <row r="294" spans="1:13" ht="18.95" customHeight="1">
      <c r="A294" s="31" t="s">
        <v>264</v>
      </c>
      <c r="B294" s="33" t="s">
        <v>250</v>
      </c>
      <c r="C294" s="29" t="s">
        <v>257</v>
      </c>
      <c r="D294" s="29">
        <v>9</v>
      </c>
      <c r="E294" s="21"/>
      <c r="F294" s="22">
        <f t="shared" si="228"/>
        <v>0</v>
      </c>
      <c r="G294" s="21"/>
      <c r="H294" s="22">
        <f t="shared" si="229"/>
        <v>0</v>
      </c>
      <c r="I294" s="21"/>
      <c r="J294" s="22">
        <f t="shared" si="230"/>
        <v>0</v>
      </c>
      <c r="K294" s="22">
        <f t="shared" si="231"/>
        <v>0</v>
      </c>
      <c r="L294" s="22">
        <f t="shared" si="232"/>
        <v>0</v>
      </c>
      <c r="M294" s="1"/>
    </row>
    <row r="295" spans="1:13" ht="18.95" customHeight="1">
      <c r="A295" s="31" t="s">
        <v>264</v>
      </c>
      <c r="B295" s="33" t="s">
        <v>253</v>
      </c>
      <c r="C295" s="29" t="s">
        <v>257</v>
      </c>
      <c r="D295" s="29">
        <v>4</v>
      </c>
      <c r="E295" s="21"/>
      <c r="F295" s="22">
        <f t="shared" si="228"/>
        <v>0</v>
      </c>
      <c r="G295" s="21"/>
      <c r="H295" s="22">
        <f t="shared" si="229"/>
        <v>0</v>
      </c>
      <c r="I295" s="21"/>
      <c r="J295" s="22">
        <f t="shared" si="230"/>
        <v>0</v>
      </c>
      <c r="K295" s="22">
        <f t="shared" si="231"/>
        <v>0</v>
      </c>
      <c r="L295" s="22">
        <f t="shared" si="232"/>
        <v>0</v>
      </c>
      <c r="M295" s="1"/>
    </row>
    <row r="296" spans="1:13" ht="18.95" customHeight="1">
      <c r="A296" s="31" t="s">
        <v>264</v>
      </c>
      <c r="B296" s="33" t="s">
        <v>254</v>
      </c>
      <c r="C296" s="29" t="s">
        <v>257</v>
      </c>
      <c r="D296" s="29">
        <v>6</v>
      </c>
      <c r="E296" s="21"/>
      <c r="F296" s="22">
        <f t="shared" si="228"/>
        <v>0</v>
      </c>
      <c r="G296" s="21"/>
      <c r="H296" s="22">
        <f t="shared" si="229"/>
        <v>0</v>
      </c>
      <c r="I296" s="21"/>
      <c r="J296" s="22">
        <f t="shared" si="230"/>
        <v>0</v>
      </c>
      <c r="K296" s="22">
        <f t="shared" si="231"/>
        <v>0</v>
      </c>
      <c r="L296" s="22">
        <f t="shared" si="232"/>
        <v>0</v>
      </c>
      <c r="M296" s="1"/>
    </row>
    <row r="297" spans="1:13" ht="18.95" customHeight="1">
      <c r="A297" s="31" t="s">
        <v>264</v>
      </c>
      <c r="B297" s="33" t="s">
        <v>255</v>
      </c>
      <c r="C297" s="29" t="s">
        <v>257</v>
      </c>
      <c r="D297" s="29">
        <v>48</v>
      </c>
      <c r="E297" s="21"/>
      <c r="F297" s="22">
        <f t="shared" si="228"/>
        <v>0</v>
      </c>
      <c r="G297" s="21"/>
      <c r="H297" s="22">
        <f t="shared" si="229"/>
        <v>0</v>
      </c>
      <c r="I297" s="21"/>
      <c r="J297" s="22">
        <f t="shared" si="230"/>
        <v>0</v>
      </c>
      <c r="K297" s="22">
        <f t="shared" si="231"/>
        <v>0</v>
      </c>
      <c r="L297" s="22">
        <f t="shared" si="232"/>
        <v>0</v>
      </c>
      <c r="M297" s="1"/>
    </row>
    <row r="298" spans="1:13" ht="18.95" customHeight="1">
      <c r="A298" s="31" t="s">
        <v>265</v>
      </c>
      <c r="B298" s="33" t="s">
        <v>248</v>
      </c>
      <c r="C298" s="29" t="s">
        <v>243</v>
      </c>
      <c r="D298" s="29">
        <v>22</v>
      </c>
      <c r="E298" s="21"/>
      <c r="F298" s="22">
        <f t="shared" si="228"/>
        <v>0</v>
      </c>
      <c r="G298" s="21"/>
      <c r="H298" s="22">
        <f t="shared" si="229"/>
        <v>0</v>
      </c>
      <c r="I298" s="21"/>
      <c r="J298" s="22">
        <f t="shared" si="230"/>
        <v>0</v>
      </c>
      <c r="K298" s="22">
        <f t="shared" si="231"/>
        <v>0</v>
      </c>
      <c r="L298" s="22">
        <f t="shared" si="232"/>
        <v>0</v>
      </c>
      <c r="M298" s="1"/>
    </row>
    <row r="299" spans="1:13" ht="18.95" customHeight="1">
      <c r="A299" s="31" t="s">
        <v>265</v>
      </c>
      <c r="B299" s="33" t="s">
        <v>250</v>
      </c>
      <c r="C299" s="29" t="s">
        <v>243</v>
      </c>
      <c r="D299" s="29">
        <v>30</v>
      </c>
      <c r="E299" s="21"/>
      <c r="F299" s="22">
        <f t="shared" si="228"/>
        <v>0</v>
      </c>
      <c r="G299" s="21"/>
      <c r="H299" s="22">
        <f t="shared" si="229"/>
        <v>0</v>
      </c>
      <c r="I299" s="21"/>
      <c r="J299" s="22">
        <f t="shared" si="230"/>
        <v>0</v>
      </c>
      <c r="K299" s="22">
        <f t="shared" si="231"/>
        <v>0</v>
      </c>
      <c r="L299" s="22">
        <f t="shared" si="232"/>
        <v>0</v>
      </c>
      <c r="M299" s="1"/>
    </row>
    <row r="300" spans="1:13" ht="18.95" customHeight="1">
      <c r="A300" s="31" t="s">
        <v>265</v>
      </c>
      <c r="B300" s="33" t="s">
        <v>251</v>
      </c>
      <c r="C300" s="29" t="s">
        <v>243</v>
      </c>
      <c r="D300" s="29">
        <v>90</v>
      </c>
      <c r="E300" s="21"/>
      <c r="F300" s="22">
        <f t="shared" si="228"/>
        <v>0</v>
      </c>
      <c r="G300" s="21"/>
      <c r="H300" s="22">
        <f t="shared" si="229"/>
        <v>0</v>
      </c>
      <c r="I300" s="21"/>
      <c r="J300" s="22">
        <f t="shared" si="230"/>
        <v>0</v>
      </c>
      <c r="K300" s="22">
        <f t="shared" si="231"/>
        <v>0</v>
      </c>
      <c r="L300" s="22">
        <f t="shared" si="232"/>
        <v>0</v>
      </c>
      <c r="M300" s="1"/>
    </row>
    <row r="301" spans="1:13" ht="18.95" customHeight="1">
      <c r="A301" s="31" t="s">
        <v>265</v>
      </c>
      <c r="B301" s="33" t="s">
        <v>252</v>
      </c>
      <c r="C301" s="29" t="s">
        <v>243</v>
      </c>
      <c r="D301" s="29">
        <v>64</v>
      </c>
      <c r="E301" s="21"/>
      <c r="F301" s="22">
        <f t="shared" si="228"/>
        <v>0</v>
      </c>
      <c r="G301" s="21"/>
      <c r="H301" s="22">
        <f t="shared" si="229"/>
        <v>0</v>
      </c>
      <c r="I301" s="21"/>
      <c r="J301" s="22">
        <f t="shared" si="230"/>
        <v>0</v>
      </c>
      <c r="K301" s="22">
        <f t="shared" si="231"/>
        <v>0</v>
      </c>
      <c r="L301" s="22">
        <f t="shared" si="232"/>
        <v>0</v>
      </c>
      <c r="M301" s="1"/>
    </row>
    <row r="302" spans="1:13" ht="18.95" customHeight="1">
      <c r="A302" s="31" t="s">
        <v>265</v>
      </c>
      <c r="B302" s="33" t="s">
        <v>253</v>
      </c>
      <c r="C302" s="29" t="s">
        <v>243</v>
      </c>
      <c r="D302" s="29">
        <v>66</v>
      </c>
      <c r="E302" s="21"/>
      <c r="F302" s="22">
        <f t="shared" si="228"/>
        <v>0</v>
      </c>
      <c r="G302" s="21"/>
      <c r="H302" s="22">
        <f t="shared" si="229"/>
        <v>0</v>
      </c>
      <c r="I302" s="21"/>
      <c r="J302" s="22">
        <f t="shared" si="230"/>
        <v>0</v>
      </c>
      <c r="K302" s="22">
        <f t="shared" si="231"/>
        <v>0</v>
      </c>
      <c r="L302" s="22">
        <f t="shared" si="232"/>
        <v>0</v>
      </c>
      <c r="M302" s="1"/>
    </row>
    <row r="303" spans="1:13" ht="18.95" customHeight="1">
      <c r="A303" s="31" t="s">
        <v>265</v>
      </c>
      <c r="B303" s="33" t="s">
        <v>254</v>
      </c>
      <c r="C303" s="29" t="s">
        <v>243</v>
      </c>
      <c r="D303" s="29">
        <v>33</v>
      </c>
      <c r="E303" s="21"/>
      <c r="F303" s="22">
        <f t="shared" si="228"/>
        <v>0</v>
      </c>
      <c r="G303" s="21"/>
      <c r="H303" s="22">
        <f t="shared" si="229"/>
        <v>0</v>
      </c>
      <c r="I303" s="21"/>
      <c r="J303" s="22">
        <f t="shared" si="230"/>
        <v>0</v>
      </c>
      <c r="K303" s="22">
        <f t="shared" si="231"/>
        <v>0</v>
      </c>
      <c r="L303" s="22">
        <f t="shared" si="232"/>
        <v>0</v>
      </c>
      <c r="M303" s="1"/>
    </row>
    <row r="304" spans="1:13" ht="18.95" customHeight="1">
      <c r="A304" s="31" t="s">
        <v>265</v>
      </c>
      <c r="B304" s="33" t="s">
        <v>255</v>
      </c>
      <c r="C304" s="29" t="s">
        <v>243</v>
      </c>
      <c r="D304" s="29">
        <v>158</v>
      </c>
      <c r="E304" s="21"/>
      <c r="F304" s="22">
        <f t="shared" si="228"/>
        <v>0</v>
      </c>
      <c r="G304" s="21"/>
      <c r="H304" s="22">
        <f t="shared" si="229"/>
        <v>0</v>
      </c>
      <c r="I304" s="21"/>
      <c r="J304" s="22">
        <f t="shared" si="230"/>
        <v>0</v>
      </c>
      <c r="K304" s="22">
        <f t="shared" si="231"/>
        <v>0</v>
      </c>
      <c r="L304" s="22">
        <f t="shared" si="232"/>
        <v>0</v>
      </c>
      <c r="M304" s="1"/>
    </row>
    <row r="305" spans="1:13" ht="18.95" customHeight="1">
      <c r="A305" s="31" t="s">
        <v>266</v>
      </c>
      <c r="B305" s="33" t="s">
        <v>253</v>
      </c>
      <c r="C305" s="29" t="s">
        <v>249</v>
      </c>
      <c r="D305" s="29">
        <v>6</v>
      </c>
      <c r="E305" s="21"/>
      <c r="F305" s="22">
        <f t="shared" si="228"/>
        <v>0</v>
      </c>
      <c r="G305" s="21"/>
      <c r="H305" s="22">
        <f t="shared" si="229"/>
        <v>0</v>
      </c>
      <c r="I305" s="21"/>
      <c r="J305" s="22">
        <f t="shared" si="230"/>
        <v>0</v>
      </c>
      <c r="K305" s="22">
        <f t="shared" si="231"/>
        <v>0</v>
      </c>
      <c r="L305" s="22">
        <f t="shared" si="232"/>
        <v>0</v>
      </c>
      <c r="M305" s="1"/>
    </row>
    <row r="306" spans="1:13" ht="18.95" customHeight="1">
      <c r="A306" s="31" t="s">
        <v>266</v>
      </c>
      <c r="B306" s="33" t="s">
        <v>254</v>
      </c>
      <c r="C306" s="29" t="s">
        <v>249</v>
      </c>
      <c r="D306" s="29">
        <v>8</v>
      </c>
      <c r="E306" s="21"/>
      <c r="F306" s="22">
        <f t="shared" si="228"/>
        <v>0</v>
      </c>
      <c r="G306" s="21"/>
      <c r="H306" s="22">
        <f t="shared" si="229"/>
        <v>0</v>
      </c>
      <c r="I306" s="21"/>
      <c r="J306" s="22">
        <f t="shared" si="230"/>
        <v>0</v>
      </c>
      <c r="K306" s="22">
        <f t="shared" si="231"/>
        <v>0</v>
      </c>
      <c r="L306" s="22">
        <f t="shared" si="232"/>
        <v>0</v>
      </c>
      <c r="M306" s="1"/>
    </row>
    <row r="307" spans="1:13" ht="18.95" customHeight="1">
      <c r="A307" s="31" t="s">
        <v>267</v>
      </c>
      <c r="B307" s="33" t="s">
        <v>253</v>
      </c>
      <c r="C307" s="29" t="s">
        <v>257</v>
      </c>
      <c r="D307" s="29">
        <v>4</v>
      </c>
      <c r="E307" s="21"/>
      <c r="F307" s="22">
        <f t="shared" si="228"/>
        <v>0</v>
      </c>
      <c r="G307" s="21"/>
      <c r="H307" s="22">
        <f t="shared" si="229"/>
        <v>0</v>
      </c>
      <c r="I307" s="21"/>
      <c r="J307" s="22">
        <f t="shared" si="230"/>
        <v>0</v>
      </c>
      <c r="K307" s="22">
        <f t="shared" si="231"/>
        <v>0</v>
      </c>
      <c r="L307" s="22">
        <f t="shared" si="232"/>
        <v>0</v>
      </c>
      <c r="M307" s="1"/>
    </row>
    <row r="308" spans="1:13" ht="18.95" customHeight="1">
      <c r="A308" s="31" t="s">
        <v>267</v>
      </c>
      <c r="B308" s="33" t="s">
        <v>254</v>
      </c>
      <c r="C308" s="29" t="s">
        <v>257</v>
      </c>
      <c r="D308" s="29">
        <v>4</v>
      </c>
      <c r="E308" s="21"/>
      <c r="F308" s="22">
        <f t="shared" si="228"/>
        <v>0</v>
      </c>
      <c r="G308" s="21"/>
      <c r="H308" s="22">
        <f t="shared" si="229"/>
        <v>0</v>
      </c>
      <c r="I308" s="21"/>
      <c r="J308" s="22">
        <f t="shared" si="230"/>
        <v>0</v>
      </c>
      <c r="K308" s="22">
        <f t="shared" si="231"/>
        <v>0</v>
      </c>
      <c r="L308" s="22">
        <f t="shared" si="232"/>
        <v>0</v>
      </c>
      <c r="M308" s="1"/>
    </row>
    <row r="309" spans="1:13" ht="18.95" customHeight="1">
      <c r="A309" s="31" t="s">
        <v>268</v>
      </c>
      <c r="B309" s="33" t="s">
        <v>248</v>
      </c>
      <c r="C309" s="29" t="s">
        <v>249</v>
      </c>
      <c r="D309" s="29">
        <v>13</v>
      </c>
      <c r="E309" s="21"/>
      <c r="F309" s="22">
        <f t="shared" si="228"/>
        <v>0</v>
      </c>
      <c r="G309" s="21"/>
      <c r="H309" s="22">
        <f t="shared" si="229"/>
        <v>0</v>
      </c>
      <c r="I309" s="21"/>
      <c r="J309" s="22">
        <f t="shared" si="230"/>
        <v>0</v>
      </c>
      <c r="K309" s="22">
        <f t="shared" si="231"/>
        <v>0</v>
      </c>
      <c r="L309" s="22">
        <f t="shared" si="232"/>
        <v>0</v>
      </c>
      <c r="M309" s="1"/>
    </row>
    <row r="310" spans="1:13" ht="18.95" customHeight="1">
      <c r="A310" s="31" t="s">
        <v>268</v>
      </c>
      <c r="B310" s="33" t="s">
        <v>250</v>
      </c>
      <c r="C310" s="29" t="s">
        <v>249</v>
      </c>
      <c r="D310" s="29">
        <v>4</v>
      </c>
      <c r="E310" s="21"/>
      <c r="F310" s="22">
        <f t="shared" si="228"/>
        <v>0</v>
      </c>
      <c r="G310" s="21"/>
      <c r="H310" s="22">
        <f t="shared" si="229"/>
        <v>0</v>
      </c>
      <c r="I310" s="21"/>
      <c r="J310" s="22">
        <f t="shared" si="230"/>
        <v>0</v>
      </c>
      <c r="K310" s="22">
        <f t="shared" si="231"/>
        <v>0</v>
      </c>
      <c r="L310" s="22">
        <f t="shared" si="232"/>
        <v>0</v>
      </c>
      <c r="M310" s="1"/>
    </row>
    <row r="311" spans="1:13" ht="18.95" customHeight="1">
      <c r="A311" s="31" t="s">
        <v>268</v>
      </c>
      <c r="B311" s="33" t="s">
        <v>251</v>
      </c>
      <c r="C311" s="29" t="s">
        <v>249</v>
      </c>
      <c r="D311" s="29">
        <v>4</v>
      </c>
      <c r="E311" s="21"/>
      <c r="F311" s="22">
        <f t="shared" si="228"/>
        <v>0</v>
      </c>
      <c r="G311" s="21"/>
      <c r="H311" s="22">
        <f t="shared" si="229"/>
        <v>0</v>
      </c>
      <c r="I311" s="21"/>
      <c r="J311" s="22">
        <f t="shared" si="230"/>
        <v>0</v>
      </c>
      <c r="K311" s="22">
        <f t="shared" si="231"/>
        <v>0</v>
      </c>
      <c r="L311" s="22">
        <f t="shared" si="232"/>
        <v>0</v>
      </c>
      <c r="M311" s="1"/>
    </row>
    <row r="312" spans="1:13" ht="18.95" customHeight="1">
      <c r="A312" s="31" t="s">
        <v>268</v>
      </c>
      <c r="B312" s="33" t="s">
        <v>253</v>
      </c>
      <c r="C312" s="29" t="s">
        <v>249</v>
      </c>
      <c r="D312" s="29">
        <v>6</v>
      </c>
      <c r="E312" s="21"/>
      <c r="F312" s="22">
        <f t="shared" si="228"/>
        <v>0</v>
      </c>
      <c r="G312" s="21"/>
      <c r="H312" s="22">
        <f t="shared" si="229"/>
        <v>0</v>
      </c>
      <c r="I312" s="21"/>
      <c r="J312" s="22">
        <f t="shared" si="230"/>
        <v>0</v>
      </c>
      <c r="K312" s="22">
        <f t="shared" si="231"/>
        <v>0</v>
      </c>
      <c r="L312" s="22">
        <f t="shared" si="232"/>
        <v>0</v>
      </c>
      <c r="M312" s="1"/>
    </row>
    <row r="313" spans="1:13" ht="18.95" customHeight="1">
      <c r="A313" s="31" t="s">
        <v>268</v>
      </c>
      <c r="B313" s="33" t="s">
        <v>254</v>
      </c>
      <c r="C313" s="29" t="s">
        <v>249</v>
      </c>
      <c r="D313" s="29">
        <v>8</v>
      </c>
      <c r="E313" s="21"/>
      <c r="F313" s="22">
        <f t="shared" si="228"/>
        <v>0</v>
      </c>
      <c r="G313" s="21"/>
      <c r="H313" s="22">
        <f t="shared" si="229"/>
        <v>0</v>
      </c>
      <c r="I313" s="21"/>
      <c r="J313" s="22">
        <f t="shared" si="230"/>
        <v>0</v>
      </c>
      <c r="K313" s="22">
        <f t="shared" si="231"/>
        <v>0</v>
      </c>
      <c r="L313" s="22">
        <f t="shared" si="232"/>
        <v>0</v>
      </c>
      <c r="M313" s="1"/>
    </row>
    <row r="314" spans="1:13" ht="18.95" customHeight="1">
      <c r="A314" s="31" t="s">
        <v>269</v>
      </c>
      <c r="B314" s="33" t="s">
        <v>250</v>
      </c>
      <c r="C314" s="29" t="s">
        <v>257</v>
      </c>
      <c r="D314" s="29">
        <v>4</v>
      </c>
      <c r="E314" s="21"/>
      <c r="F314" s="22">
        <f t="shared" si="228"/>
        <v>0</v>
      </c>
      <c r="G314" s="21"/>
      <c r="H314" s="22">
        <f t="shared" si="229"/>
        <v>0</v>
      </c>
      <c r="I314" s="21"/>
      <c r="J314" s="22">
        <f t="shared" si="230"/>
        <v>0</v>
      </c>
      <c r="K314" s="22">
        <f t="shared" si="231"/>
        <v>0</v>
      </c>
      <c r="L314" s="22">
        <f t="shared" si="232"/>
        <v>0</v>
      </c>
      <c r="M314" s="1"/>
    </row>
    <row r="315" spans="1:13" ht="18.95" customHeight="1">
      <c r="A315" s="31" t="s">
        <v>269</v>
      </c>
      <c r="B315" s="33" t="s">
        <v>253</v>
      </c>
      <c r="C315" s="29" t="s">
        <v>257</v>
      </c>
      <c r="D315" s="29">
        <v>2</v>
      </c>
      <c r="E315" s="21"/>
      <c r="F315" s="22">
        <f t="shared" si="228"/>
        <v>0</v>
      </c>
      <c r="G315" s="21"/>
      <c r="H315" s="22">
        <f t="shared" si="229"/>
        <v>0</v>
      </c>
      <c r="I315" s="21"/>
      <c r="J315" s="22">
        <f t="shared" si="230"/>
        <v>0</v>
      </c>
      <c r="K315" s="22">
        <f t="shared" si="231"/>
        <v>0</v>
      </c>
      <c r="L315" s="22">
        <f t="shared" si="232"/>
        <v>0</v>
      </c>
      <c r="M315" s="1"/>
    </row>
    <row r="316" spans="1:13" ht="18.95" customHeight="1">
      <c r="A316" s="31" t="s">
        <v>269</v>
      </c>
      <c r="B316" s="33" t="s">
        <v>254</v>
      </c>
      <c r="C316" s="29" t="s">
        <v>257</v>
      </c>
      <c r="D316" s="29">
        <v>2</v>
      </c>
      <c r="E316" s="21"/>
      <c r="F316" s="22">
        <f t="shared" si="228"/>
        <v>0</v>
      </c>
      <c r="G316" s="21"/>
      <c r="H316" s="22">
        <f t="shared" si="229"/>
        <v>0</v>
      </c>
      <c r="I316" s="21"/>
      <c r="J316" s="22">
        <f t="shared" si="230"/>
        <v>0</v>
      </c>
      <c r="K316" s="22">
        <f t="shared" si="231"/>
        <v>0</v>
      </c>
      <c r="L316" s="22">
        <f t="shared" si="232"/>
        <v>0</v>
      </c>
      <c r="M316" s="1"/>
    </row>
    <row r="317" spans="1:13" ht="18.95" customHeight="1">
      <c r="A317" s="31" t="s">
        <v>269</v>
      </c>
      <c r="B317" s="33" t="s">
        <v>255</v>
      </c>
      <c r="C317" s="29" t="s">
        <v>257</v>
      </c>
      <c r="D317" s="29">
        <v>46</v>
      </c>
      <c r="E317" s="21"/>
      <c r="F317" s="22">
        <f t="shared" si="228"/>
        <v>0</v>
      </c>
      <c r="G317" s="21"/>
      <c r="H317" s="22">
        <f t="shared" si="229"/>
        <v>0</v>
      </c>
      <c r="I317" s="21"/>
      <c r="J317" s="22">
        <f t="shared" si="230"/>
        <v>0</v>
      </c>
      <c r="K317" s="22">
        <f t="shared" si="231"/>
        <v>0</v>
      </c>
      <c r="L317" s="22">
        <f t="shared" si="232"/>
        <v>0</v>
      </c>
      <c r="M317" s="1"/>
    </row>
    <row r="318" spans="1:13" ht="18.95" customHeight="1">
      <c r="A318" s="31" t="s">
        <v>270</v>
      </c>
      <c r="B318" s="33" t="s">
        <v>248</v>
      </c>
      <c r="C318" s="29" t="s">
        <v>243</v>
      </c>
      <c r="D318" s="29">
        <v>5</v>
      </c>
      <c r="E318" s="21"/>
      <c r="F318" s="22">
        <f t="shared" si="228"/>
        <v>0</v>
      </c>
      <c r="G318" s="21"/>
      <c r="H318" s="22">
        <f t="shared" si="229"/>
        <v>0</v>
      </c>
      <c r="I318" s="21"/>
      <c r="J318" s="22">
        <f t="shared" si="230"/>
        <v>0</v>
      </c>
      <c r="K318" s="22">
        <f t="shared" si="231"/>
        <v>0</v>
      </c>
      <c r="L318" s="22">
        <f t="shared" si="232"/>
        <v>0</v>
      </c>
      <c r="M318" s="1"/>
    </row>
    <row r="319" spans="1:13" ht="18.95" customHeight="1">
      <c r="A319" s="31" t="s">
        <v>271</v>
      </c>
      <c r="B319" s="33"/>
      <c r="C319" s="29" t="s">
        <v>246</v>
      </c>
      <c r="D319" s="29">
        <v>1</v>
      </c>
      <c r="E319" s="21"/>
      <c r="F319" s="22">
        <f t="shared" si="228"/>
        <v>0</v>
      </c>
      <c r="G319" s="21"/>
      <c r="H319" s="22">
        <f t="shared" si="229"/>
        <v>0</v>
      </c>
      <c r="I319" s="21"/>
      <c r="J319" s="22">
        <f t="shared" si="230"/>
        <v>0</v>
      </c>
      <c r="K319" s="22">
        <f t="shared" si="231"/>
        <v>0</v>
      </c>
      <c r="L319" s="22">
        <f t="shared" si="232"/>
        <v>0</v>
      </c>
      <c r="M319" s="1"/>
    </row>
    <row r="320" spans="1:13" ht="18.95" customHeight="1">
      <c r="A320" s="31" t="s">
        <v>272</v>
      </c>
      <c r="B320" s="33" t="s">
        <v>273</v>
      </c>
      <c r="C320" s="29" t="s">
        <v>243</v>
      </c>
      <c r="D320" s="29">
        <v>1</v>
      </c>
      <c r="E320" s="21"/>
      <c r="F320" s="22">
        <f t="shared" si="228"/>
        <v>0</v>
      </c>
      <c r="G320" s="21"/>
      <c r="H320" s="22">
        <f t="shared" si="229"/>
        <v>0</v>
      </c>
      <c r="I320" s="21"/>
      <c r="J320" s="22">
        <f t="shared" si="230"/>
        <v>0</v>
      </c>
      <c r="K320" s="22">
        <f t="shared" si="231"/>
        <v>0</v>
      </c>
      <c r="L320" s="22">
        <f t="shared" si="232"/>
        <v>0</v>
      </c>
      <c r="M320" s="1"/>
    </row>
    <row r="321" spans="1:13" ht="18.95" customHeight="1">
      <c r="A321" s="31" t="s">
        <v>274</v>
      </c>
      <c r="B321" s="33"/>
      <c r="C321" s="29" t="s">
        <v>249</v>
      </c>
      <c r="D321" s="29">
        <v>4</v>
      </c>
      <c r="E321" s="21"/>
      <c r="F321" s="22">
        <f t="shared" si="228"/>
        <v>0</v>
      </c>
      <c r="G321" s="21"/>
      <c r="H321" s="22">
        <f t="shared" si="229"/>
        <v>0</v>
      </c>
      <c r="I321" s="21"/>
      <c r="J321" s="22">
        <f t="shared" si="230"/>
        <v>0</v>
      </c>
      <c r="K321" s="22">
        <f t="shared" si="231"/>
        <v>0</v>
      </c>
      <c r="L321" s="22">
        <f t="shared" si="232"/>
        <v>0</v>
      </c>
      <c r="M321" s="1"/>
    </row>
    <row r="322" spans="1:13" ht="18.95" customHeight="1">
      <c r="A322" s="31" t="s">
        <v>275</v>
      </c>
      <c r="B322" s="33" t="s">
        <v>276</v>
      </c>
      <c r="C322" s="29" t="s">
        <v>245</v>
      </c>
      <c r="D322" s="29">
        <v>6</v>
      </c>
      <c r="E322" s="21"/>
      <c r="F322" s="22">
        <f t="shared" si="228"/>
        <v>0</v>
      </c>
      <c r="G322" s="21"/>
      <c r="H322" s="22">
        <f t="shared" si="229"/>
        <v>0</v>
      </c>
      <c r="I322" s="21"/>
      <c r="J322" s="22">
        <f t="shared" si="230"/>
        <v>0</v>
      </c>
      <c r="K322" s="22">
        <f t="shared" si="231"/>
        <v>0</v>
      </c>
      <c r="L322" s="22">
        <f t="shared" si="232"/>
        <v>0</v>
      </c>
      <c r="M322" s="1"/>
    </row>
    <row r="323" spans="1:13" ht="18.95" customHeight="1">
      <c r="A323" s="31" t="s">
        <v>275</v>
      </c>
      <c r="B323" s="33" t="s">
        <v>66</v>
      </c>
      <c r="C323" s="29" t="s">
        <v>245</v>
      </c>
      <c r="D323" s="29">
        <v>3</v>
      </c>
      <c r="E323" s="21"/>
      <c r="F323" s="22">
        <f t="shared" si="228"/>
        <v>0</v>
      </c>
      <c r="G323" s="21"/>
      <c r="H323" s="22">
        <f t="shared" si="229"/>
        <v>0</v>
      </c>
      <c r="I323" s="21"/>
      <c r="J323" s="22">
        <f t="shared" si="230"/>
        <v>0</v>
      </c>
      <c r="K323" s="22">
        <f t="shared" si="231"/>
        <v>0</v>
      </c>
      <c r="L323" s="22">
        <f t="shared" si="232"/>
        <v>0</v>
      </c>
      <c r="M323" s="1"/>
    </row>
    <row r="324" spans="1:13" ht="18.95" customHeight="1">
      <c r="A324" s="1" t="s">
        <v>324</v>
      </c>
      <c r="B324" s="28"/>
      <c r="C324" s="29"/>
      <c r="D324" s="22"/>
      <c r="E324" s="22"/>
      <c r="F324" s="22"/>
      <c r="G324" s="21"/>
      <c r="H324" s="22"/>
      <c r="I324" s="21"/>
      <c r="J324" s="22"/>
      <c r="K324" s="22"/>
      <c r="L324" s="22"/>
      <c r="M324" s="1"/>
    </row>
    <row r="325" spans="1:13" ht="18.95" customHeight="1">
      <c r="A325" s="31" t="s">
        <v>277</v>
      </c>
      <c r="B325" s="33" t="s">
        <v>273</v>
      </c>
      <c r="C325" s="29" t="s">
        <v>249</v>
      </c>
      <c r="D325" s="29">
        <v>24</v>
      </c>
      <c r="E325" s="21"/>
      <c r="F325" s="22">
        <f t="shared" ref="F325:F349" si="233">D325*E325</f>
        <v>0</v>
      </c>
      <c r="G325" s="21"/>
      <c r="H325" s="22">
        <f t="shared" ref="H325:H349" si="234">D325*G325</f>
        <v>0</v>
      </c>
      <c r="I325" s="21"/>
      <c r="J325" s="22">
        <f t="shared" ref="J325:J349" si="235">D325*I325</f>
        <v>0</v>
      </c>
      <c r="K325" s="22">
        <f t="shared" ref="K325:K349" si="236">E325+G325+I325</f>
        <v>0</v>
      </c>
      <c r="L325" s="22">
        <f t="shared" ref="L325:L349" si="237">D325*K325</f>
        <v>0</v>
      </c>
      <c r="M325" s="1"/>
    </row>
    <row r="326" spans="1:13" ht="18.95" customHeight="1">
      <c r="A326" s="31" t="s">
        <v>277</v>
      </c>
      <c r="B326" s="33" t="s">
        <v>278</v>
      </c>
      <c r="C326" s="29" t="s">
        <v>249</v>
      </c>
      <c r="D326" s="29">
        <v>33</v>
      </c>
      <c r="E326" s="21"/>
      <c r="F326" s="22">
        <f t="shared" si="233"/>
        <v>0</v>
      </c>
      <c r="G326" s="21"/>
      <c r="H326" s="22">
        <f t="shared" si="234"/>
        <v>0</v>
      </c>
      <c r="I326" s="21"/>
      <c r="J326" s="22">
        <f t="shared" si="235"/>
        <v>0</v>
      </c>
      <c r="K326" s="22">
        <f t="shared" si="236"/>
        <v>0</v>
      </c>
      <c r="L326" s="22">
        <f t="shared" si="237"/>
        <v>0</v>
      </c>
      <c r="M326" s="1"/>
    </row>
    <row r="327" spans="1:13" ht="18.95" customHeight="1">
      <c r="A327" s="31" t="s">
        <v>277</v>
      </c>
      <c r="B327" s="33" t="s">
        <v>250</v>
      </c>
      <c r="C327" s="29" t="s">
        <v>249</v>
      </c>
      <c r="D327" s="29">
        <v>13</v>
      </c>
      <c r="E327" s="21"/>
      <c r="F327" s="22">
        <f t="shared" si="233"/>
        <v>0</v>
      </c>
      <c r="G327" s="21"/>
      <c r="H327" s="22">
        <f t="shared" si="234"/>
        <v>0</v>
      </c>
      <c r="I327" s="21"/>
      <c r="J327" s="22">
        <f t="shared" si="235"/>
        <v>0</v>
      </c>
      <c r="K327" s="22">
        <f t="shared" si="236"/>
        <v>0</v>
      </c>
      <c r="L327" s="22">
        <f t="shared" si="237"/>
        <v>0</v>
      </c>
      <c r="M327" s="1"/>
    </row>
    <row r="328" spans="1:13" ht="18.95" customHeight="1">
      <c r="A328" s="31" t="s">
        <v>279</v>
      </c>
      <c r="B328" s="33" t="s">
        <v>278</v>
      </c>
      <c r="C328" s="29" t="s">
        <v>249</v>
      </c>
      <c r="D328" s="29">
        <v>4</v>
      </c>
      <c r="E328" s="21"/>
      <c r="F328" s="22">
        <f t="shared" si="233"/>
        <v>0</v>
      </c>
      <c r="G328" s="21"/>
      <c r="H328" s="22">
        <f t="shared" si="234"/>
        <v>0</v>
      </c>
      <c r="I328" s="21"/>
      <c r="J328" s="22">
        <f t="shared" si="235"/>
        <v>0</v>
      </c>
      <c r="K328" s="22">
        <f t="shared" si="236"/>
        <v>0</v>
      </c>
      <c r="L328" s="22">
        <f t="shared" si="237"/>
        <v>0</v>
      </c>
      <c r="M328" s="1"/>
    </row>
    <row r="329" spans="1:13" ht="18.95" customHeight="1">
      <c r="A329" s="31" t="s">
        <v>279</v>
      </c>
      <c r="B329" s="33" t="s">
        <v>250</v>
      </c>
      <c r="C329" s="29" t="s">
        <v>249</v>
      </c>
      <c r="D329" s="29">
        <v>13</v>
      </c>
      <c r="E329" s="21"/>
      <c r="F329" s="22">
        <f t="shared" si="233"/>
        <v>0</v>
      </c>
      <c r="G329" s="21"/>
      <c r="H329" s="22">
        <f t="shared" si="234"/>
        <v>0</v>
      </c>
      <c r="I329" s="21"/>
      <c r="J329" s="22">
        <f t="shared" si="235"/>
        <v>0</v>
      </c>
      <c r="K329" s="22">
        <f t="shared" si="236"/>
        <v>0</v>
      </c>
      <c r="L329" s="22">
        <f t="shared" si="237"/>
        <v>0</v>
      </c>
      <c r="M329" s="1"/>
    </row>
    <row r="330" spans="1:13" ht="18.95" customHeight="1">
      <c r="A330" s="31" t="s">
        <v>280</v>
      </c>
      <c r="B330" s="33" t="s">
        <v>273</v>
      </c>
      <c r="C330" s="29" t="s">
        <v>257</v>
      </c>
      <c r="D330" s="29">
        <v>4</v>
      </c>
      <c r="E330" s="21"/>
      <c r="F330" s="22">
        <f t="shared" si="233"/>
        <v>0</v>
      </c>
      <c r="G330" s="21"/>
      <c r="H330" s="22">
        <f t="shared" si="234"/>
        <v>0</v>
      </c>
      <c r="I330" s="21"/>
      <c r="J330" s="22">
        <f t="shared" si="235"/>
        <v>0</v>
      </c>
      <c r="K330" s="22">
        <f t="shared" si="236"/>
        <v>0</v>
      </c>
      <c r="L330" s="22">
        <f t="shared" si="237"/>
        <v>0</v>
      </c>
      <c r="M330" s="1"/>
    </row>
    <row r="331" spans="1:13" ht="18.95" customHeight="1">
      <c r="A331" s="31" t="s">
        <v>280</v>
      </c>
      <c r="B331" s="33" t="s">
        <v>278</v>
      </c>
      <c r="C331" s="29" t="s">
        <v>257</v>
      </c>
      <c r="D331" s="29">
        <v>13</v>
      </c>
      <c r="E331" s="21"/>
      <c r="F331" s="22">
        <f t="shared" si="233"/>
        <v>0</v>
      </c>
      <c r="G331" s="21"/>
      <c r="H331" s="22">
        <f t="shared" si="234"/>
        <v>0</v>
      </c>
      <c r="I331" s="21"/>
      <c r="J331" s="22">
        <f t="shared" si="235"/>
        <v>0</v>
      </c>
      <c r="K331" s="22">
        <f t="shared" si="236"/>
        <v>0</v>
      </c>
      <c r="L331" s="22">
        <f t="shared" si="237"/>
        <v>0</v>
      </c>
      <c r="M331" s="1"/>
    </row>
    <row r="332" spans="1:13" ht="18.95" customHeight="1">
      <c r="A332" s="31" t="s">
        <v>280</v>
      </c>
      <c r="B332" s="33" t="s">
        <v>250</v>
      </c>
      <c r="C332" s="29" t="s">
        <v>257</v>
      </c>
      <c r="D332" s="29">
        <v>25</v>
      </c>
      <c r="E332" s="21"/>
      <c r="F332" s="22">
        <f t="shared" si="233"/>
        <v>0</v>
      </c>
      <c r="G332" s="21"/>
      <c r="H332" s="22">
        <f t="shared" si="234"/>
        <v>0</v>
      </c>
      <c r="I332" s="21"/>
      <c r="J332" s="22">
        <f t="shared" si="235"/>
        <v>0</v>
      </c>
      <c r="K332" s="22">
        <f t="shared" si="236"/>
        <v>0</v>
      </c>
      <c r="L332" s="22">
        <f t="shared" si="237"/>
        <v>0</v>
      </c>
      <c r="M332" s="1"/>
    </row>
    <row r="333" spans="1:13" ht="18.95" customHeight="1">
      <c r="A333" s="31" t="s">
        <v>281</v>
      </c>
      <c r="B333" s="33" t="s">
        <v>282</v>
      </c>
      <c r="C333" s="29" t="s">
        <v>257</v>
      </c>
      <c r="D333" s="29">
        <v>1</v>
      </c>
      <c r="E333" s="21"/>
      <c r="F333" s="22">
        <f t="shared" si="233"/>
        <v>0</v>
      </c>
      <c r="G333" s="21"/>
      <c r="H333" s="22">
        <f t="shared" si="234"/>
        <v>0</v>
      </c>
      <c r="I333" s="21"/>
      <c r="J333" s="22">
        <f t="shared" si="235"/>
        <v>0</v>
      </c>
      <c r="K333" s="22">
        <f t="shared" si="236"/>
        <v>0</v>
      </c>
      <c r="L333" s="22">
        <f t="shared" si="237"/>
        <v>0</v>
      </c>
      <c r="M333" s="1"/>
    </row>
    <row r="334" spans="1:13" ht="18.95" customHeight="1">
      <c r="A334" s="31" t="s">
        <v>281</v>
      </c>
      <c r="B334" s="33" t="s">
        <v>283</v>
      </c>
      <c r="C334" s="29" t="s">
        <v>257</v>
      </c>
      <c r="D334" s="29">
        <v>4</v>
      </c>
      <c r="E334" s="21"/>
      <c r="F334" s="22">
        <f t="shared" si="233"/>
        <v>0</v>
      </c>
      <c r="G334" s="21"/>
      <c r="H334" s="22">
        <f t="shared" si="234"/>
        <v>0</v>
      </c>
      <c r="I334" s="21"/>
      <c r="J334" s="22">
        <f t="shared" si="235"/>
        <v>0</v>
      </c>
      <c r="K334" s="22">
        <f t="shared" si="236"/>
        <v>0</v>
      </c>
      <c r="L334" s="22">
        <f t="shared" si="237"/>
        <v>0</v>
      </c>
      <c r="M334" s="1"/>
    </row>
    <row r="335" spans="1:13" ht="18.95" customHeight="1">
      <c r="A335" s="31" t="s">
        <v>281</v>
      </c>
      <c r="B335" s="33" t="s">
        <v>284</v>
      </c>
      <c r="C335" s="29" t="s">
        <v>257</v>
      </c>
      <c r="D335" s="29">
        <v>8</v>
      </c>
      <c r="E335" s="21"/>
      <c r="F335" s="22">
        <f t="shared" si="233"/>
        <v>0</v>
      </c>
      <c r="G335" s="21"/>
      <c r="H335" s="22">
        <f t="shared" si="234"/>
        <v>0</v>
      </c>
      <c r="I335" s="21"/>
      <c r="J335" s="22">
        <f t="shared" si="235"/>
        <v>0</v>
      </c>
      <c r="K335" s="22">
        <f t="shared" si="236"/>
        <v>0</v>
      </c>
      <c r="L335" s="22">
        <f t="shared" si="237"/>
        <v>0</v>
      </c>
      <c r="M335" s="1"/>
    </row>
    <row r="336" spans="1:13" ht="18.95" customHeight="1">
      <c r="A336" s="31" t="s">
        <v>281</v>
      </c>
      <c r="B336" s="33" t="s">
        <v>285</v>
      </c>
      <c r="C336" s="29" t="s">
        <v>257</v>
      </c>
      <c r="D336" s="29">
        <v>5</v>
      </c>
      <c r="E336" s="21"/>
      <c r="F336" s="22">
        <f t="shared" si="233"/>
        <v>0</v>
      </c>
      <c r="G336" s="21"/>
      <c r="H336" s="22">
        <f t="shared" si="234"/>
        <v>0</v>
      </c>
      <c r="I336" s="21"/>
      <c r="J336" s="22">
        <f t="shared" si="235"/>
        <v>0</v>
      </c>
      <c r="K336" s="22">
        <f t="shared" si="236"/>
        <v>0</v>
      </c>
      <c r="L336" s="22">
        <f t="shared" si="237"/>
        <v>0</v>
      </c>
      <c r="M336" s="1"/>
    </row>
    <row r="337" spans="1:13" ht="18.95" customHeight="1">
      <c r="A337" s="31" t="s">
        <v>281</v>
      </c>
      <c r="B337" s="33" t="s">
        <v>286</v>
      </c>
      <c r="C337" s="29" t="s">
        <v>257</v>
      </c>
      <c r="D337" s="29">
        <v>15</v>
      </c>
      <c r="E337" s="21"/>
      <c r="F337" s="22">
        <f t="shared" si="233"/>
        <v>0</v>
      </c>
      <c r="G337" s="21"/>
      <c r="H337" s="22">
        <f t="shared" si="234"/>
        <v>0</v>
      </c>
      <c r="I337" s="21"/>
      <c r="J337" s="22">
        <f t="shared" si="235"/>
        <v>0</v>
      </c>
      <c r="K337" s="22">
        <f t="shared" si="236"/>
        <v>0</v>
      </c>
      <c r="L337" s="22">
        <f t="shared" si="237"/>
        <v>0</v>
      </c>
      <c r="M337" s="1"/>
    </row>
    <row r="338" spans="1:13" ht="18.95" customHeight="1">
      <c r="A338" s="31" t="s">
        <v>287</v>
      </c>
      <c r="B338" s="33" t="s">
        <v>273</v>
      </c>
      <c r="C338" s="29" t="s">
        <v>257</v>
      </c>
      <c r="D338" s="29">
        <v>4</v>
      </c>
      <c r="E338" s="21"/>
      <c r="F338" s="22">
        <f t="shared" si="233"/>
        <v>0</v>
      </c>
      <c r="G338" s="21"/>
      <c r="H338" s="22">
        <f t="shared" si="234"/>
        <v>0</v>
      </c>
      <c r="I338" s="21"/>
      <c r="J338" s="22">
        <f t="shared" si="235"/>
        <v>0</v>
      </c>
      <c r="K338" s="22">
        <f t="shared" si="236"/>
        <v>0</v>
      </c>
      <c r="L338" s="22">
        <f t="shared" si="237"/>
        <v>0</v>
      </c>
      <c r="M338" s="1"/>
    </row>
    <row r="339" spans="1:13" ht="18.95" customHeight="1">
      <c r="A339" s="31" t="s">
        <v>287</v>
      </c>
      <c r="B339" s="33" t="s">
        <v>278</v>
      </c>
      <c r="C339" s="29" t="s">
        <v>257</v>
      </c>
      <c r="D339" s="29">
        <v>5</v>
      </c>
      <c r="E339" s="21"/>
      <c r="F339" s="22">
        <f t="shared" si="233"/>
        <v>0</v>
      </c>
      <c r="G339" s="21"/>
      <c r="H339" s="22">
        <f t="shared" si="234"/>
        <v>0</v>
      </c>
      <c r="I339" s="21"/>
      <c r="J339" s="22">
        <f t="shared" si="235"/>
        <v>0</v>
      </c>
      <c r="K339" s="22">
        <f t="shared" si="236"/>
        <v>0</v>
      </c>
      <c r="L339" s="22">
        <f t="shared" si="237"/>
        <v>0</v>
      </c>
      <c r="M339" s="1"/>
    </row>
    <row r="340" spans="1:13" ht="18.95" customHeight="1">
      <c r="A340" s="31" t="s">
        <v>288</v>
      </c>
      <c r="B340" s="33" t="s">
        <v>273</v>
      </c>
      <c r="C340" s="29" t="s">
        <v>257</v>
      </c>
      <c r="D340" s="29">
        <v>1</v>
      </c>
      <c r="E340" s="21"/>
      <c r="F340" s="22">
        <f t="shared" si="233"/>
        <v>0</v>
      </c>
      <c r="G340" s="21"/>
      <c r="H340" s="22">
        <f t="shared" si="234"/>
        <v>0</v>
      </c>
      <c r="I340" s="21"/>
      <c r="J340" s="22">
        <f t="shared" si="235"/>
        <v>0</v>
      </c>
      <c r="K340" s="22">
        <f t="shared" si="236"/>
        <v>0</v>
      </c>
      <c r="L340" s="22">
        <f t="shared" si="237"/>
        <v>0</v>
      </c>
      <c r="M340" s="1"/>
    </row>
    <row r="341" spans="1:13" ht="18.95" customHeight="1">
      <c r="A341" s="31" t="s">
        <v>289</v>
      </c>
      <c r="B341" s="33" t="s">
        <v>290</v>
      </c>
      <c r="C341" s="29" t="s">
        <v>291</v>
      </c>
      <c r="D341" s="29">
        <v>5</v>
      </c>
      <c r="E341" s="21"/>
      <c r="F341" s="22">
        <f t="shared" si="233"/>
        <v>0</v>
      </c>
      <c r="G341" s="21"/>
      <c r="H341" s="22">
        <f t="shared" si="234"/>
        <v>0</v>
      </c>
      <c r="I341" s="21"/>
      <c r="J341" s="22">
        <f t="shared" si="235"/>
        <v>0</v>
      </c>
      <c r="K341" s="22">
        <f t="shared" si="236"/>
        <v>0</v>
      </c>
      <c r="L341" s="22">
        <f t="shared" si="237"/>
        <v>0</v>
      </c>
      <c r="M341" s="1"/>
    </row>
    <row r="342" spans="1:13" ht="18.95" customHeight="1">
      <c r="A342" s="31" t="s">
        <v>292</v>
      </c>
      <c r="B342" s="33" t="s">
        <v>278</v>
      </c>
      <c r="C342" s="29" t="s">
        <v>257</v>
      </c>
      <c r="D342" s="29">
        <v>5</v>
      </c>
      <c r="E342" s="21"/>
      <c r="F342" s="22">
        <f t="shared" si="233"/>
        <v>0</v>
      </c>
      <c r="G342" s="21"/>
      <c r="H342" s="22">
        <f t="shared" si="234"/>
        <v>0</v>
      </c>
      <c r="I342" s="21"/>
      <c r="J342" s="22">
        <f t="shared" si="235"/>
        <v>0</v>
      </c>
      <c r="K342" s="22">
        <f t="shared" si="236"/>
        <v>0</v>
      </c>
      <c r="L342" s="22">
        <f t="shared" si="237"/>
        <v>0</v>
      </c>
      <c r="M342" s="1"/>
    </row>
    <row r="343" spans="1:13" ht="18.95" customHeight="1">
      <c r="A343" s="31" t="s">
        <v>293</v>
      </c>
      <c r="B343" s="33" t="s">
        <v>273</v>
      </c>
      <c r="C343" s="29" t="s">
        <v>257</v>
      </c>
      <c r="D343" s="29">
        <v>2</v>
      </c>
      <c r="E343" s="21"/>
      <c r="F343" s="22">
        <f t="shared" si="233"/>
        <v>0</v>
      </c>
      <c r="G343" s="21"/>
      <c r="H343" s="22">
        <f t="shared" si="234"/>
        <v>0</v>
      </c>
      <c r="I343" s="21"/>
      <c r="J343" s="22">
        <f t="shared" si="235"/>
        <v>0</v>
      </c>
      <c r="K343" s="22">
        <f t="shared" si="236"/>
        <v>0</v>
      </c>
      <c r="L343" s="22">
        <f t="shared" si="237"/>
        <v>0</v>
      </c>
      <c r="M343" s="1"/>
    </row>
    <row r="344" spans="1:13" ht="18.95" customHeight="1">
      <c r="A344" s="31" t="s">
        <v>293</v>
      </c>
      <c r="B344" s="33" t="s">
        <v>278</v>
      </c>
      <c r="C344" s="29" t="s">
        <v>257</v>
      </c>
      <c r="D344" s="29">
        <v>5</v>
      </c>
      <c r="E344" s="21"/>
      <c r="F344" s="22">
        <f t="shared" si="233"/>
        <v>0</v>
      </c>
      <c r="G344" s="21"/>
      <c r="H344" s="22">
        <f t="shared" si="234"/>
        <v>0</v>
      </c>
      <c r="I344" s="21"/>
      <c r="J344" s="22">
        <f t="shared" si="235"/>
        <v>0</v>
      </c>
      <c r="K344" s="22">
        <f t="shared" si="236"/>
        <v>0</v>
      </c>
      <c r="L344" s="22">
        <f t="shared" si="237"/>
        <v>0</v>
      </c>
      <c r="M344" s="1"/>
    </row>
    <row r="345" spans="1:13" ht="18.95" customHeight="1">
      <c r="A345" s="31" t="s">
        <v>294</v>
      </c>
      <c r="B345" s="33" t="s">
        <v>273</v>
      </c>
      <c r="C345" s="29" t="s">
        <v>243</v>
      </c>
      <c r="D345" s="34">
        <v>3</v>
      </c>
      <c r="E345" s="21"/>
      <c r="F345" s="22">
        <f t="shared" si="233"/>
        <v>0</v>
      </c>
      <c r="G345" s="21"/>
      <c r="H345" s="22">
        <f t="shared" si="234"/>
        <v>0</v>
      </c>
      <c r="I345" s="21"/>
      <c r="J345" s="22">
        <f t="shared" si="235"/>
        <v>0</v>
      </c>
      <c r="K345" s="22">
        <f t="shared" si="236"/>
        <v>0</v>
      </c>
      <c r="L345" s="22">
        <f t="shared" si="237"/>
        <v>0</v>
      </c>
      <c r="M345" s="1"/>
    </row>
    <row r="346" spans="1:13" ht="18.95" customHeight="1">
      <c r="A346" s="31" t="s">
        <v>271</v>
      </c>
      <c r="B346" s="33"/>
      <c r="C346" s="29" t="s">
        <v>246</v>
      </c>
      <c r="D346" s="34">
        <v>1</v>
      </c>
      <c r="E346" s="21"/>
      <c r="F346" s="22">
        <f t="shared" si="233"/>
        <v>0</v>
      </c>
      <c r="G346" s="21"/>
      <c r="H346" s="22">
        <f t="shared" si="234"/>
        <v>0</v>
      </c>
      <c r="I346" s="21"/>
      <c r="J346" s="22">
        <f t="shared" si="235"/>
        <v>0</v>
      </c>
      <c r="K346" s="22">
        <f t="shared" si="236"/>
        <v>0</v>
      </c>
      <c r="L346" s="22">
        <f t="shared" si="237"/>
        <v>0</v>
      </c>
      <c r="M346" s="1"/>
    </row>
    <row r="347" spans="1:13" ht="18.95" customHeight="1">
      <c r="A347" s="31" t="s">
        <v>272</v>
      </c>
      <c r="B347" s="33" t="s">
        <v>295</v>
      </c>
      <c r="C347" s="29" t="s">
        <v>243</v>
      </c>
      <c r="D347" s="34">
        <v>1</v>
      </c>
      <c r="E347" s="21"/>
      <c r="F347" s="22">
        <f t="shared" si="233"/>
        <v>0</v>
      </c>
      <c r="G347" s="21"/>
      <c r="H347" s="22">
        <f t="shared" si="234"/>
        <v>0</v>
      </c>
      <c r="I347" s="21"/>
      <c r="J347" s="22">
        <f t="shared" si="235"/>
        <v>0</v>
      </c>
      <c r="K347" s="22">
        <f t="shared" si="236"/>
        <v>0</v>
      </c>
      <c r="L347" s="22">
        <f t="shared" si="237"/>
        <v>0</v>
      </c>
      <c r="M347" s="1"/>
    </row>
    <row r="348" spans="1:13" ht="18.95" customHeight="1">
      <c r="A348" s="31" t="s">
        <v>275</v>
      </c>
      <c r="B348" s="33" t="s">
        <v>276</v>
      </c>
      <c r="C348" s="29" t="s">
        <v>245</v>
      </c>
      <c r="D348" s="29">
        <v>8</v>
      </c>
      <c r="E348" s="21"/>
      <c r="F348" s="22">
        <f t="shared" si="233"/>
        <v>0</v>
      </c>
      <c r="G348" s="21"/>
      <c r="H348" s="22">
        <f t="shared" si="234"/>
        <v>0</v>
      </c>
      <c r="I348" s="21"/>
      <c r="J348" s="22">
        <f t="shared" si="235"/>
        <v>0</v>
      </c>
      <c r="K348" s="22">
        <f t="shared" si="236"/>
        <v>0</v>
      </c>
      <c r="L348" s="22">
        <f t="shared" si="237"/>
        <v>0</v>
      </c>
      <c r="M348" s="1"/>
    </row>
    <row r="349" spans="1:13" ht="18.95" customHeight="1">
      <c r="A349" s="31" t="s">
        <v>275</v>
      </c>
      <c r="B349" s="33" t="s">
        <v>66</v>
      </c>
      <c r="C349" s="29" t="s">
        <v>245</v>
      </c>
      <c r="D349" s="29">
        <v>5</v>
      </c>
      <c r="E349" s="21"/>
      <c r="F349" s="22">
        <f t="shared" si="233"/>
        <v>0</v>
      </c>
      <c r="G349" s="21"/>
      <c r="H349" s="22">
        <f t="shared" si="234"/>
        <v>0</v>
      </c>
      <c r="I349" s="21"/>
      <c r="J349" s="22">
        <f t="shared" si="235"/>
        <v>0</v>
      </c>
      <c r="K349" s="22">
        <f t="shared" si="236"/>
        <v>0</v>
      </c>
      <c r="L349" s="22">
        <f t="shared" si="237"/>
        <v>0</v>
      </c>
      <c r="M349" s="1"/>
    </row>
    <row r="350" spans="1:13" ht="18.95" customHeight="1">
      <c r="A350" s="1" t="s">
        <v>325</v>
      </c>
      <c r="B350" s="22"/>
      <c r="C350" s="30"/>
      <c r="D350" s="22"/>
      <c r="E350" s="22"/>
      <c r="F350" s="22"/>
      <c r="G350" s="21"/>
      <c r="H350" s="22"/>
      <c r="I350" s="21"/>
      <c r="J350" s="22"/>
      <c r="K350" s="22"/>
      <c r="L350" s="22"/>
      <c r="M350" s="23"/>
    </row>
    <row r="351" spans="1:13" ht="18.95" customHeight="1">
      <c r="A351" s="22" t="s">
        <v>125</v>
      </c>
      <c r="B351" s="22" t="s">
        <v>126</v>
      </c>
      <c r="C351" s="30" t="s">
        <v>68</v>
      </c>
      <c r="D351" s="22">
        <v>60</v>
      </c>
      <c r="E351" s="22"/>
      <c r="F351" s="22">
        <f t="shared" ref="F351:F359" si="238">D351*E351</f>
        <v>0</v>
      </c>
      <c r="G351" s="22"/>
      <c r="H351" s="22">
        <f t="shared" ref="H351:H359" si="239">D351*G351</f>
        <v>0</v>
      </c>
      <c r="I351" s="22"/>
      <c r="J351" s="22">
        <f t="shared" ref="J351:J359" si="240">D351*I351</f>
        <v>0</v>
      </c>
      <c r="K351" s="22">
        <f t="shared" ref="K351:K359" si="241">E351+G351+I351</f>
        <v>0</v>
      </c>
      <c r="L351" s="22">
        <f t="shared" ref="L351:L359" si="242">D351*K351</f>
        <v>0</v>
      </c>
      <c r="M351" s="23"/>
    </row>
    <row r="352" spans="1:13" ht="18.95" customHeight="1">
      <c r="A352" s="22" t="s">
        <v>127</v>
      </c>
      <c r="B352" s="22" t="s">
        <v>128</v>
      </c>
      <c r="C352" s="30" t="s">
        <v>68</v>
      </c>
      <c r="D352" s="22">
        <v>60</v>
      </c>
      <c r="E352" s="37"/>
      <c r="F352" s="22">
        <f t="shared" si="238"/>
        <v>0</v>
      </c>
      <c r="G352" s="22"/>
      <c r="H352" s="22">
        <f t="shared" si="239"/>
        <v>0</v>
      </c>
      <c r="I352" s="37"/>
      <c r="J352" s="22">
        <f t="shared" si="240"/>
        <v>0</v>
      </c>
      <c r="K352" s="22">
        <f t="shared" si="241"/>
        <v>0</v>
      </c>
      <c r="L352" s="22">
        <f t="shared" si="242"/>
        <v>0</v>
      </c>
      <c r="M352" s="23"/>
    </row>
    <row r="353" spans="1:13" ht="18.95" customHeight="1">
      <c r="A353" s="22" t="s">
        <v>369</v>
      </c>
      <c r="B353" s="22" t="s">
        <v>366</v>
      </c>
      <c r="C353" s="35" t="s">
        <v>68</v>
      </c>
      <c r="D353" s="22">
        <v>132</v>
      </c>
      <c r="E353" s="22"/>
      <c r="F353" s="22">
        <f t="shared" si="238"/>
        <v>0</v>
      </c>
      <c r="G353" s="22"/>
      <c r="H353" s="22">
        <f t="shared" si="239"/>
        <v>0</v>
      </c>
      <c r="I353" s="22"/>
      <c r="J353" s="22">
        <f t="shared" si="240"/>
        <v>0</v>
      </c>
      <c r="K353" s="22">
        <f t="shared" si="241"/>
        <v>0</v>
      </c>
      <c r="L353" s="22">
        <f t="shared" si="242"/>
        <v>0</v>
      </c>
      <c r="M353" s="23"/>
    </row>
    <row r="354" spans="1:13" ht="18.95" customHeight="1">
      <c r="A354" s="22" t="s">
        <v>367</v>
      </c>
      <c r="B354" s="22" t="s">
        <v>368</v>
      </c>
      <c r="C354" s="35" t="s">
        <v>68</v>
      </c>
      <c r="D354" s="22">
        <v>132</v>
      </c>
      <c r="E354" s="22"/>
      <c r="F354" s="22">
        <f t="shared" si="238"/>
        <v>0</v>
      </c>
      <c r="G354" s="22"/>
      <c r="H354" s="22">
        <f t="shared" si="239"/>
        <v>0</v>
      </c>
      <c r="I354" s="22"/>
      <c r="J354" s="22">
        <f t="shared" si="240"/>
        <v>0</v>
      </c>
      <c r="K354" s="22">
        <f t="shared" si="241"/>
        <v>0</v>
      </c>
      <c r="L354" s="22">
        <f t="shared" si="242"/>
        <v>0</v>
      </c>
      <c r="M354" s="23"/>
    </row>
    <row r="355" spans="1:13" ht="18.95" customHeight="1">
      <c r="A355" s="22" t="s">
        <v>129</v>
      </c>
      <c r="B355" s="22" t="s">
        <v>132</v>
      </c>
      <c r="C355" s="30" t="s">
        <v>104</v>
      </c>
      <c r="D355" s="18">
        <v>7.4</v>
      </c>
      <c r="E355" s="37"/>
      <c r="F355" s="22">
        <f t="shared" si="238"/>
        <v>0</v>
      </c>
      <c r="G355" s="22"/>
      <c r="H355" s="22">
        <f t="shared" si="239"/>
        <v>0</v>
      </c>
      <c r="I355" s="22"/>
      <c r="J355" s="22">
        <f t="shared" si="240"/>
        <v>0</v>
      </c>
      <c r="K355" s="22">
        <f t="shared" si="241"/>
        <v>0</v>
      </c>
      <c r="L355" s="22">
        <f t="shared" si="242"/>
        <v>0</v>
      </c>
      <c r="M355" s="23"/>
    </row>
    <row r="356" spans="1:13" ht="18.95" customHeight="1">
      <c r="A356" s="22" t="s">
        <v>129</v>
      </c>
      <c r="B356" s="22" t="s">
        <v>370</v>
      </c>
      <c r="C356" s="35" t="s">
        <v>91</v>
      </c>
      <c r="D356" s="22">
        <v>25</v>
      </c>
      <c r="E356" s="37"/>
      <c r="F356" s="22">
        <f t="shared" ref="F356" si="243">D356*E356</f>
        <v>0</v>
      </c>
      <c r="G356" s="22"/>
      <c r="H356" s="22">
        <f t="shared" ref="H356" si="244">D356*G356</f>
        <v>0</v>
      </c>
      <c r="I356" s="22"/>
      <c r="J356" s="22">
        <f t="shared" ref="J356" si="245">D356*I356</f>
        <v>0</v>
      </c>
      <c r="K356" s="22">
        <f t="shared" ref="K356" si="246">E356+G356+I356</f>
        <v>0</v>
      </c>
      <c r="L356" s="22">
        <f t="shared" ref="L356" si="247">D356*K356</f>
        <v>0</v>
      </c>
      <c r="M356" s="23"/>
    </row>
    <row r="357" spans="1:13" ht="18.95" customHeight="1">
      <c r="A357" s="22" t="s">
        <v>130</v>
      </c>
      <c r="B357" s="22" t="s">
        <v>131</v>
      </c>
      <c r="C357" s="30" t="s">
        <v>104</v>
      </c>
      <c r="D357" s="22">
        <v>49</v>
      </c>
      <c r="E357" s="22"/>
      <c r="F357" s="22">
        <f t="shared" si="238"/>
        <v>0</v>
      </c>
      <c r="G357" s="37"/>
      <c r="H357" s="22">
        <f t="shared" si="239"/>
        <v>0</v>
      </c>
      <c r="I357" s="22"/>
      <c r="J357" s="22">
        <f t="shared" si="240"/>
        <v>0</v>
      </c>
      <c r="K357" s="22">
        <f t="shared" si="241"/>
        <v>0</v>
      </c>
      <c r="L357" s="22">
        <f t="shared" si="242"/>
        <v>0</v>
      </c>
      <c r="M357" s="23"/>
    </row>
    <row r="358" spans="1:13" ht="18.95" customHeight="1">
      <c r="A358" s="22" t="s">
        <v>315</v>
      </c>
      <c r="B358" s="28" t="s">
        <v>372</v>
      </c>
      <c r="C358" s="35" t="s">
        <v>68</v>
      </c>
      <c r="D358" s="22">
        <v>26</v>
      </c>
      <c r="E358" s="22"/>
      <c r="F358" s="22">
        <f t="shared" si="238"/>
        <v>0</v>
      </c>
      <c r="G358" s="22"/>
      <c r="H358" s="22">
        <f t="shared" si="239"/>
        <v>0</v>
      </c>
      <c r="I358" s="22"/>
      <c r="J358" s="22">
        <f t="shared" si="240"/>
        <v>0</v>
      </c>
      <c r="K358" s="22">
        <f t="shared" si="241"/>
        <v>0</v>
      </c>
      <c r="L358" s="22">
        <f t="shared" si="242"/>
        <v>0</v>
      </c>
      <c r="M358" s="23"/>
    </row>
    <row r="359" spans="1:13" ht="18.95" customHeight="1">
      <c r="A359" s="22" t="s">
        <v>316</v>
      </c>
      <c r="B359" s="22" t="s">
        <v>317</v>
      </c>
      <c r="C359" s="35" t="s">
        <v>68</v>
      </c>
      <c r="D359" s="22">
        <v>26</v>
      </c>
      <c r="E359" s="22"/>
      <c r="F359" s="22">
        <f t="shared" si="238"/>
        <v>0</v>
      </c>
      <c r="G359" s="22"/>
      <c r="H359" s="22">
        <f t="shared" si="239"/>
        <v>0</v>
      </c>
      <c r="I359" s="22"/>
      <c r="J359" s="22">
        <f t="shared" si="240"/>
        <v>0</v>
      </c>
      <c r="K359" s="22">
        <f t="shared" si="241"/>
        <v>0</v>
      </c>
      <c r="L359" s="22">
        <f t="shared" si="242"/>
        <v>0</v>
      </c>
      <c r="M359" s="23"/>
    </row>
    <row r="360" spans="1:13" ht="18.95" customHeight="1">
      <c r="A360" s="22" t="s">
        <v>316</v>
      </c>
      <c r="B360" s="22" t="s">
        <v>371</v>
      </c>
      <c r="C360" s="35" t="s">
        <v>68</v>
      </c>
      <c r="D360" s="22">
        <v>29</v>
      </c>
      <c r="E360" s="22"/>
      <c r="F360" s="22">
        <f t="shared" ref="F360" si="248">D360*E360</f>
        <v>0</v>
      </c>
      <c r="G360" s="22"/>
      <c r="H360" s="22">
        <f t="shared" ref="H360" si="249">D360*G360</f>
        <v>0</v>
      </c>
      <c r="I360" s="22"/>
      <c r="J360" s="22">
        <f t="shared" ref="J360" si="250">D360*I360</f>
        <v>0</v>
      </c>
      <c r="K360" s="22">
        <f t="shared" ref="K360" si="251">E360+G360+I360</f>
        <v>0</v>
      </c>
      <c r="L360" s="22">
        <f t="shared" ref="L360" si="252">D360*K360</f>
        <v>0</v>
      </c>
      <c r="M360" s="23"/>
    </row>
    <row r="361" spans="1:13" ht="18.95" customHeight="1">
      <c r="A361" s="37" t="s">
        <v>384</v>
      </c>
      <c r="B361" s="37" t="s">
        <v>383</v>
      </c>
      <c r="C361" s="38" t="s">
        <v>382</v>
      </c>
      <c r="D361" s="37">
        <v>140</v>
      </c>
      <c r="E361" s="37"/>
      <c r="F361" s="37">
        <f t="shared" ref="F361" si="253">D361*E361</f>
        <v>0</v>
      </c>
      <c r="G361" s="37"/>
      <c r="H361" s="37">
        <f t="shared" ref="H361" si="254">D361*G361</f>
        <v>0</v>
      </c>
      <c r="I361" s="37"/>
      <c r="J361" s="37">
        <f t="shared" ref="J361" si="255">D361*I361</f>
        <v>0</v>
      </c>
      <c r="K361" s="37">
        <f t="shared" ref="K361" si="256">E361+G361+I361</f>
        <v>0</v>
      </c>
      <c r="L361" s="37">
        <f t="shared" ref="L361" si="257">D361*K361</f>
        <v>0</v>
      </c>
      <c r="M361" s="23"/>
    </row>
    <row r="362" spans="1:13" ht="18.95" customHeight="1">
      <c r="A362" s="22" t="s">
        <v>94</v>
      </c>
      <c r="B362" s="22" t="s">
        <v>95</v>
      </c>
      <c r="C362" s="30" t="s">
        <v>68</v>
      </c>
      <c r="D362" s="22">
        <v>66</v>
      </c>
      <c r="E362" s="37"/>
      <c r="F362" s="22">
        <f>D362*E362</f>
        <v>0</v>
      </c>
      <c r="G362" s="37"/>
      <c r="H362" s="22">
        <f>D362*G362</f>
        <v>0</v>
      </c>
      <c r="I362" s="37"/>
      <c r="J362" s="37">
        <f>D362*I362</f>
        <v>0</v>
      </c>
      <c r="K362" s="22">
        <f>E362+G362+I362</f>
        <v>0</v>
      </c>
      <c r="L362" s="22">
        <f>D362*K362</f>
        <v>0</v>
      </c>
      <c r="M362" s="23"/>
    </row>
    <row r="363" spans="1:13" ht="18.95" customHeight="1">
      <c r="A363" s="22" t="s">
        <v>154</v>
      </c>
      <c r="B363" s="22" t="s">
        <v>299</v>
      </c>
      <c r="C363" s="30" t="s">
        <v>68</v>
      </c>
      <c r="D363" s="22">
        <v>66</v>
      </c>
      <c r="E363" s="37"/>
      <c r="F363" s="22">
        <f>D363*E363</f>
        <v>0</v>
      </c>
      <c r="G363" s="22"/>
      <c r="H363" s="22">
        <f>D363*G363</f>
        <v>0</v>
      </c>
      <c r="I363" s="37"/>
      <c r="J363" s="37">
        <f>D363*I363</f>
        <v>0</v>
      </c>
      <c r="K363" s="22">
        <f>E363+G363+I363</f>
        <v>0</v>
      </c>
      <c r="L363" s="22">
        <f>D363*K363</f>
        <v>0</v>
      </c>
      <c r="M363" s="23"/>
    </row>
    <row r="364" spans="1:13" ht="18.95" customHeight="1">
      <c r="A364" s="22" t="s">
        <v>155</v>
      </c>
      <c r="B364" s="22" t="s">
        <v>156</v>
      </c>
      <c r="C364" s="30" t="s">
        <v>68</v>
      </c>
      <c r="D364" s="22">
        <v>66</v>
      </c>
      <c r="E364" s="22"/>
      <c r="F364" s="22">
        <f>D364*E364</f>
        <v>0</v>
      </c>
      <c r="G364" s="22"/>
      <c r="H364" s="22">
        <f>D364*G364</f>
        <v>0</v>
      </c>
      <c r="I364" s="22"/>
      <c r="J364" s="22">
        <f>D364*I364</f>
        <v>0</v>
      </c>
      <c r="K364" s="22">
        <f>E364+G364+I364</f>
        <v>0</v>
      </c>
      <c r="L364" s="22">
        <f>D364*K364</f>
        <v>0</v>
      </c>
      <c r="M364" s="23"/>
    </row>
    <row r="365" spans="1:13" ht="18.95" customHeight="1">
      <c r="A365" s="59" t="s">
        <v>123</v>
      </c>
      <c r="B365" s="59" t="s">
        <v>436</v>
      </c>
      <c r="C365" s="30" t="s">
        <v>68</v>
      </c>
      <c r="D365" s="22">
        <v>147</v>
      </c>
      <c r="E365" s="22"/>
      <c r="F365" s="22">
        <f t="shared" ref="F365:F382" si="258">D365*E365</f>
        <v>0</v>
      </c>
      <c r="G365" s="22"/>
      <c r="H365" s="22">
        <f t="shared" ref="H365:H382" si="259">D365*G365</f>
        <v>0</v>
      </c>
      <c r="I365" s="22"/>
      <c r="J365" s="22">
        <f t="shared" ref="J365:J382" si="260">D365*I365</f>
        <v>0</v>
      </c>
      <c r="K365" s="22">
        <f t="shared" ref="K365:K382" si="261">E365+G365+I365</f>
        <v>0</v>
      </c>
      <c r="L365" s="22">
        <f t="shared" ref="L365:L382" si="262">D365*K365</f>
        <v>0</v>
      </c>
      <c r="M365" s="23"/>
    </row>
    <row r="366" spans="1:13" ht="18.95" customHeight="1">
      <c r="A366" s="59" t="s">
        <v>108</v>
      </c>
      <c r="B366" s="22" t="s">
        <v>159</v>
      </c>
      <c r="C366" s="30" t="s">
        <v>68</v>
      </c>
      <c r="D366" s="22">
        <v>138</v>
      </c>
      <c r="E366" s="22"/>
      <c r="F366" s="22">
        <f t="shared" si="258"/>
        <v>0</v>
      </c>
      <c r="G366" s="21"/>
      <c r="H366" s="22">
        <f t="shared" si="259"/>
        <v>0</v>
      </c>
      <c r="I366" s="21"/>
      <c r="J366" s="22">
        <f t="shared" si="260"/>
        <v>0</v>
      </c>
      <c r="K366" s="22">
        <f t="shared" si="261"/>
        <v>0</v>
      </c>
      <c r="L366" s="22">
        <f t="shared" si="262"/>
        <v>0</v>
      </c>
      <c r="M366" s="23"/>
    </row>
    <row r="367" spans="1:13" ht="18.95" customHeight="1">
      <c r="A367" s="37" t="s">
        <v>415</v>
      </c>
      <c r="B367" s="37" t="s">
        <v>392</v>
      </c>
      <c r="C367" s="38" t="s">
        <v>68</v>
      </c>
      <c r="D367" s="37">
        <v>7</v>
      </c>
      <c r="E367" s="37"/>
      <c r="F367" s="37">
        <f t="shared" ref="F367" si="263">D367*E367</f>
        <v>0</v>
      </c>
      <c r="G367" s="21"/>
      <c r="H367" s="37">
        <f t="shared" ref="H367" si="264">D367*G367</f>
        <v>0</v>
      </c>
      <c r="I367" s="21"/>
      <c r="J367" s="37">
        <f t="shared" ref="J367" si="265">D367*I367</f>
        <v>0</v>
      </c>
      <c r="K367" s="37">
        <f t="shared" ref="K367" si="266">E367+G367+I367</f>
        <v>0</v>
      </c>
      <c r="L367" s="37">
        <f t="shared" ref="L367" si="267">D367*K367</f>
        <v>0</v>
      </c>
      <c r="M367" s="23"/>
    </row>
    <row r="368" spans="1:13" ht="18.95" customHeight="1">
      <c r="A368" s="22" t="s">
        <v>161</v>
      </c>
      <c r="B368" s="22" t="s">
        <v>162</v>
      </c>
      <c r="C368" s="30" t="s">
        <v>68</v>
      </c>
      <c r="D368" s="22">
        <v>26</v>
      </c>
      <c r="E368" s="37"/>
      <c r="F368" s="22">
        <f t="shared" si="258"/>
        <v>0</v>
      </c>
      <c r="G368" s="21"/>
      <c r="H368" s="22">
        <f t="shared" si="259"/>
        <v>0</v>
      </c>
      <c r="I368" s="21"/>
      <c r="J368" s="22">
        <f t="shared" si="260"/>
        <v>0</v>
      </c>
      <c r="K368" s="22">
        <f t="shared" si="261"/>
        <v>0</v>
      </c>
      <c r="L368" s="22">
        <f t="shared" si="262"/>
        <v>0</v>
      </c>
      <c r="M368" s="23"/>
    </row>
    <row r="369" spans="1:13" ht="18.95" customHeight="1">
      <c r="A369" s="37" t="s">
        <v>416</v>
      </c>
      <c r="B369" s="28" t="s">
        <v>417</v>
      </c>
      <c r="C369" s="47" t="s">
        <v>418</v>
      </c>
      <c r="D369" s="18">
        <v>7.4</v>
      </c>
      <c r="E369" s="37"/>
      <c r="F369" s="37">
        <f t="shared" ref="F369:F370" si="268">D369*E369</f>
        <v>0</v>
      </c>
      <c r="G369" s="21"/>
      <c r="H369" s="37">
        <f t="shared" ref="H369:H370" si="269">D369*G369</f>
        <v>0</v>
      </c>
      <c r="I369" s="21"/>
      <c r="J369" s="37">
        <f t="shared" ref="J369:J370" si="270">D369*I369</f>
        <v>0</v>
      </c>
      <c r="K369" s="37">
        <f t="shared" ref="K369:K370" si="271">E369+G369+I369</f>
        <v>0</v>
      </c>
      <c r="L369" s="37">
        <f t="shared" ref="L369:L370" si="272">D369*K369</f>
        <v>0</v>
      </c>
      <c r="M369" s="23"/>
    </row>
    <row r="370" spans="1:13" ht="18.95" customHeight="1">
      <c r="A370" s="37" t="s">
        <v>422</v>
      </c>
      <c r="B370" s="28" t="s">
        <v>423</v>
      </c>
      <c r="C370" s="48" t="s">
        <v>68</v>
      </c>
      <c r="D370" s="37">
        <v>5</v>
      </c>
      <c r="E370" s="37"/>
      <c r="F370" s="37">
        <f t="shared" si="268"/>
        <v>0</v>
      </c>
      <c r="G370" s="37"/>
      <c r="H370" s="37">
        <f t="shared" si="269"/>
        <v>0</v>
      </c>
      <c r="I370" s="37"/>
      <c r="J370" s="37">
        <f t="shared" si="270"/>
        <v>0</v>
      </c>
      <c r="K370" s="37">
        <f t="shared" si="271"/>
        <v>0</v>
      </c>
      <c r="L370" s="37">
        <f t="shared" si="272"/>
        <v>0</v>
      </c>
      <c r="M370" s="23"/>
    </row>
    <row r="371" spans="1:13" ht="18.95" customHeight="1">
      <c r="A371" s="22" t="s">
        <v>337</v>
      </c>
      <c r="B371" s="22" t="s">
        <v>338</v>
      </c>
      <c r="C371" s="30" t="s">
        <v>68</v>
      </c>
      <c r="D371" s="22">
        <v>88</v>
      </c>
      <c r="E371" s="22"/>
      <c r="F371" s="22">
        <f t="shared" si="258"/>
        <v>0</v>
      </c>
      <c r="G371" s="37"/>
      <c r="H371" s="22">
        <f t="shared" si="259"/>
        <v>0</v>
      </c>
      <c r="I371" s="22"/>
      <c r="J371" s="22">
        <f t="shared" si="260"/>
        <v>0</v>
      </c>
      <c r="K371" s="22">
        <f t="shared" si="261"/>
        <v>0</v>
      </c>
      <c r="L371" s="22">
        <f t="shared" si="262"/>
        <v>0</v>
      </c>
      <c r="M371" s="23"/>
    </row>
    <row r="372" spans="1:13" ht="18.95" customHeight="1">
      <c r="A372" s="22" t="s">
        <v>373</v>
      </c>
      <c r="B372" s="22" t="s">
        <v>338</v>
      </c>
      <c r="C372" s="35" t="s">
        <v>68</v>
      </c>
      <c r="D372" s="22">
        <v>132</v>
      </c>
      <c r="E372" s="22"/>
      <c r="F372" s="22">
        <f t="shared" ref="F372" si="273">D372*E372</f>
        <v>0</v>
      </c>
      <c r="G372" s="37"/>
      <c r="H372" s="22">
        <f t="shared" ref="H372" si="274">D372*G372</f>
        <v>0</v>
      </c>
      <c r="I372" s="22"/>
      <c r="J372" s="22">
        <f t="shared" ref="J372" si="275">D372*I372</f>
        <v>0</v>
      </c>
      <c r="K372" s="22">
        <f t="shared" ref="K372" si="276">E372+G372+I372</f>
        <v>0</v>
      </c>
      <c r="L372" s="22">
        <f t="shared" ref="L372" si="277">D372*K372</f>
        <v>0</v>
      </c>
      <c r="M372" s="23"/>
    </row>
    <row r="373" spans="1:13" ht="18.95" customHeight="1">
      <c r="A373" s="22" t="s">
        <v>310</v>
      </c>
      <c r="B373" s="22" t="s">
        <v>133</v>
      </c>
      <c r="C373" s="30" t="s">
        <v>68</v>
      </c>
      <c r="D373" s="22">
        <v>72</v>
      </c>
      <c r="E373" s="37"/>
      <c r="F373" s="22">
        <f t="shared" si="258"/>
        <v>0</v>
      </c>
      <c r="G373" s="37"/>
      <c r="H373" s="22">
        <f t="shared" si="259"/>
        <v>0</v>
      </c>
      <c r="I373" s="37"/>
      <c r="J373" s="22">
        <f t="shared" si="260"/>
        <v>0</v>
      </c>
      <c r="K373" s="22">
        <f t="shared" si="261"/>
        <v>0</v>
      </c>
      <c r="L373" s="22">
        <f t="shared" si="262"/>
        <v>0</v>
      </c>
      <c r="M373" s="23"/>
    </row>
    <row r="374" spans="1:13" ht="18.95" customHeight="1">
      <c r="A374" s="22" t="s">
        <v>311</v>
      </c>
      <c r="B374" s="22" t="s">
        <v>133</v>
      </c>
      <c r="C374" s="30" t="s">
        <v>68</v>
      </c>
      <c r="D374" s="22">
        <v>90</v>
      </c>
      <c r="E374" s="37"/>
      <c r="F374" s="22">
        <f t="shared" si="258"/>
        <v>0</v>
      </c>
      <c r="G374" s="37"/>
      <c r="H374" s="22">
        <f t="shared" si="259"/>
        <v>0</v>
      </c>
      <c r="I374" s="37"/>
      <c r="J374" s="22">
        <f t="shared" si="260"/>
        <v>0</v>
      </c>
      <c r="K374" s="22">
        <f t="shared" si="261"/>
        <v>0</v>
      </c>
      <c r="L374" s="22">
        <f t="shared" si="262"/>
        <v>0</v>
      </c>
      <c r="M374" s="23"/>
    </row>
    <row r="375" spans="1:13" ht="18.95" customHeight="1">
      <c r="A375" s="22" t="s">
        <v>139</v>
      </c>
      <c r="B375" s="22" t="s">
        <v>167</v>
      </c>
      <c r="C375" s="30" t="s">
        <v>68</v>
      </c>
      <c r="D375" s="22">
        <v>33</v>
      </c>
      <c r="E375" s="22"/>
      <c r="F375" s="22">
        <f t="shared" si="258"/>
        <v>0</v>
      </c>
      <c r="G375" s="21"/>
      <c r="H375" s="22">
        <f t="shared" si="259"/>
        <v>0</v>
      </c>
      <c r="I375" s="21"/>
      <c r="J375" s="22">
        <f t="shared" si="260"/>
        <v>0</v>
      </c>
      <c r="K375" s="22">
        <f t="shared" si="261"/>
        <v>0</v>
      </c>
      <c r="L375" s="22">
        <f t="shared" si="262"/>
        <v>0</v>
      </c>
      <c r="M375" s="23"/>
    </row>
    <row r="376" spans="1:13" s="53" customFormat="1" ht="18.95" customHeight="1">
      <c r="A376" s="59" t="s">
        <v>430</v>
      </c>
      <c r="B376" s="59"/>
      <c r="C376" s="57" t="s">
        <v>246</v>
      </c>
      <c r="D376" s="59">
        <v>1</v>
      </c>
      <c r="E376" s="59"/>
      <c r="F376" s="59">
        <f t="shared" ref="F376:F380" si="278">D376*E376</f>
        <v>0</v>
      </c>
      <c r="G376" s="58"/>
      <c r="H376" s="59">
        <f t="shared" ref="H376:H380" si="279">D376*G376</f>
        <v>0</v>
      </c>
      <c r="I376" s="58"/>
      <c r="J376" s="59">
        <f t="shared" ref="J376:J380" si="280">D376*I376</f>
        <v>0</v>
      </c>
      <c r="K376" s="59">
        <f t="shared" ref="K376:K380" si="281">E376+G376+I376</f>
        <v>0</v>
      </c>
      <c r="L376" s="59">
        <f t="shared" ref="L376:L380" si="282">D376*K376</f>
        <v>0</v>
      </c>
      <c r="M376" s="60"/>
    </row>
    <row r="377" spans="1:13" s="53" customFormat="1" ht="18.95" customHeight="1">
      <c r="A377" s="59" t="s">
        <v>431</v>
      </c>
      <c r="B377" s="59"/>
      <c r="C377" s="57" t="s">
        <v>246</v>
      </c>
      <c r="D377" s="59">
        <v>1</v>
      </c>
      <c r="E377" s="59"/>
      <c r="F377" s="59">
        <f t="shared" si="278"/>
        <v>0</v>
      </c>
      <c r="G377" s="58"/>
      <c r="H377" s="59">
        <f t="shared" si="279"/>
        <v>0</v>
      </c>
      <c r="I377" s="58"/>
      <c r="J377" s="59">
        <f t="shared" si="280"/>
        <v>0</v>
      </c>
      <c r="K377" s="59">
        <f t="shared" si="281"/>
        <v>0</v>
      </c>
      <c r="L377" s="59">
        <f t="shared" si="282"/>
        <v>0</v>
      </c>
      <c r="M377" s="60"/>
    </row>
    <row r="378" spans="1:13" s="53" customFormat="1" ht="18.95" customHeight="1">
      <c r="A378" s="59" t="s">
        <v>432</v>
      </c>
      <c r="B378" s="59"/>
      <c r="C378" s="57" t="s">
        <v>246</v>
      </c>
      <c r="D378" s="59">
        <v>1</v>
      </c>
      <c r="E378" s="59"/>
      <c r="F378" s="59">
        <f t="shared" si="278"/>
        <v>0</v>
      </c>
      <c r="G378" s="58"/>
      <c r="H378" s="59">
        <f t="shared" si="279"/>
        <v>0</v>
      </c>
      <c r="I378" s="58"/>
      <c r="J378" s="59">
        <f t="shared" si="280"/>
        <v>0</v>
      </c>
      <c r="K378" s="59">
        <f t="shared" si="281"/>
        <v>0</v>
      </c>
      <c r="L378" s="59">
        <f t="shared" si="282"/>
        <v>0</v>
      </c>
      <c r="M378" s="60"/>
    </row>
    <row r="379" spans="1:13" s="53" customFormat="1" ht="18.95" customHeight="1">
      <c r="A379" s="59" t="s">
        <v>433</v>
      </c>
      <c r="B379" s="59" t="s">
        <v>434</v>
      </c>
      <c r="C379" s="57" t="s">
        <v>246</v>
      </c>
      <c r="D379" s="59">
        <v>1</v>
      </c>
      <c r="E379" s="59"/>
      <c r="F379" s="59">
        <f t="shared" si="278"/>
        <v>0</v>
      </c>
      <c r="G379" s="58"/>
      <c r="H379" s="59">
        <f t="shared" si="279"/>
        <v>0</v>
      </c>
      <c r="I379" s="58"/>
      <c r="J379" s="59">
        <f t="shared" si="280"/>
        <v>0</v>
      </c>
      <c r="K379" s="59">
        <f t="shared" si="281"/>
        <v>0</v>
      </c>
      <c r="L379" s="59">
        <f t="shared" si="282"/>
        <v>0</v>
      </c>
      <c r="M379" s="60"/>
    </row>
    <row r="380" spans="1:13" s="53" customFormat="1" ht="18.95" customHeight="1">
      <c r="A380" s="59" t="s">
        <v>433</v>
      </c>
      <c r="B380" s="59" t="s">
        <v>435</v>
      </c>
      <c r="C380" s="57" t="s">
        <v>246</v>
      </c>
      <c r="D380" s="59">
        <v>1</v>
      </c>
      <c r="E380" s="59"/>
      <c r="F380" s="59">
        <f t="shared" si="278"/>
        <v>0</v>
      </c>
      <c r="G380" s="58"/>
      <c r="H380" s="59">
        <f t="shared" si="279"/>
        <v>0</v>
      </c>
      <c r="I380" s="58"/>
      <c r="J380" s="59">
        <f t="shared" si="280"/>
        <v>0</v>
      </c>
      <c r="K380" s="59">
        <f t="shared" si="281"/>
        <v>0</v>
      </c>
      <c r="L380" s="59">
        <f t="shared" si="282"/>
        <v>0</v>
      </c>
      <c r="M380" s="60"/>
    </row>
    <row r="381" spans="1:13" ht="18.95" customHeight="1">
      <c r="A381" s="22" t="s">
        <v>171</v>
      </c>
      <c r="B381" s="22"/>
      <c r="C381" s="30" t="s">
        <v>113</v>
      </c>
      <c r="D381" s="22">
        <v>4</v>
      </c>
      <c r="E381" s="22"/>
      <c r="F381" s="22">
        <f t="shared" si="258"/>
        <v>0</v>
      </c>
      <c r="G381" s="21"/>
      <c r="H381" s="22">
        <f t="shared" si="259"/>
        <v>0</v>
      </c>
      <c r="I381" s="21"/>
      <c r="J381" s="22">
        <f t="shared" si="260"/>
        <v>0</v>
      </c>
      <c r="K381" s="22">
        <f t="shared" si="261"/>
        <v>0</v>
      </c>
      <c r="L381" s="22">
        <f t="shared" si="262"/>
        <v>0</v>
      </c>
      <c r="M381" s="23"/>
    </row>
    <row r="382" spans="1:13" ht="18.95" customHeight="1">
      <c r="A382" s="37" t="s">
        <v>172</v>
      </c>
      <c r="B382" s="37" t="s">
        <v>173</v>
      </c>
      <c r="C382" s="38" t="s">
        <v>100</v>
      </c>
      <c r="D382" s="37">
        <v>1</v>
      </c>
      <c r="E382" s="37"/>
      <c r="F382" s="37">
        <f t="shared" si="258"/>
        <v>0</v>
      </c>
      <c r="G382" s="21"/>
      <c r="H382" s="37">
        <f t="shared" si="259"/>
        <v>0</v>
      </c>
      <c r="I382" s="21"/>
      <c r="J382" s="37">
        <f t="shared" si="260"/>
        <v>0</v>
      </c>
      <c r="K382" s="37">
        <f t="shared" si="261"/>
        <v>0</v>
      </c>
      <c r="L382" s="37">
        <f t="shared" si="262"/>
        <v>0</v>
      </c>
      <c r="M382" s="23"/>
    </row>
    <row r="383" spans="1:13" ht="18.95" customHeight="1">
      <c r="A383" s="1" t="s">
        <v>326</v>
      </c>
      <c r="B383" s="22"/>
      <c r="C383" s="30"/>
      <c r="D383" s="22"/>
      <c r="E383" s="22"/>
      <c r="F383" s="22"/>
      <c r="G383" s="22"/>
      <c r="H383" s="22"/>
      <c r="I383" s="22"/>
      <c r="J383" s="22"/>
      <c r="K383" s="22"/>
      <c r="L383" s="22"/>
      <c r="M383" s="23"/>
    </row>
    <row r="384" spans="1:13" ht="18.95" customHeight="1">
      <c r="A384" s="1" t="s">
        <v>327</v>
      </c>
      <c r="B384" s="22"/>
      <c r="C384" s="30"/>
      <c r="D384" s="22"/>
      <c r="E384" s="22"/>
      <c r="F384" s="22"/>
      <c r="G384" s="22"/>
      <c r="H384" s="22"/>
      <c r="I384" s="22"/>
      <c r="J384" s="22"/>
      <c r="K384" s="22"/>
      <c r="L384" s="22"/>
      <c r="M384" s="23"/>
    </row>
    <row r="385" spans="1:13" ht="18.95" customHeight="1">
      <c r="A385" s="22" t="s">
        <v>195</v>
      </c>
      <c r="B385" s="22" t="s">
        <v>378</v>
      </c>
      <c r="C385" s="30" t="s">
        <v>210</v>
      </c>
      <c r="D385" s="22">
        <v>1</v>
      </c>
      <c r="E385" s="22"/>
      <c r="F385" s="22">
        <f t="shared" ref="F385:F395" si="283">D385*E385</f>
        <v>0</v>
      </c>
      <c r="G385" s="22"/>
      <c r="H385" s="22">
        <f t="shared" ref="H385:H395" si="284">D385*G385</f>
        <v>0</v>
      </c>
      <c r="I385" s="22"/>
      <c r="J385" s="22">
        <f t="shared" ref="J385:J395" si="285">D385*I385</f>
        <v>0</v>
      </c>
      <c r="K385" s="22">
        <f t="shared" ref="K385:K395" si="286">E385+G385+I385</f>
        <v>0</v>
      </c>
      <c r="L385" s="22">
        <f t="shared" ref="L385:L395" si="287">D385*K385</f>
        <v>0</v>
      </c>
      <c r="M385" s="23"/>
    </row>
    <row r="386" spans="1:13" ht="18.95" customHeight="1">
      <c r="A386" s="22" t="s">
        <v>196</v>
      </c>
      <c r="B386" s="22" t="s">
        <v>203</v>
      </c>
      <c r="C386" s="30" t="s">
        <v>210</v>
      </c>
      <c r="D386" s="22">
        <v>1</v>
      </c>
      <c r="E386" s="22"/>
      <c r="F386" s="22">
        <f t="shared" si="283"/>
        <v>0</v>
      </c>
      <c r="G386" s="22"/>
      <c r="H386" s="22">
        <f t="shared" si="284"/>
        <v>0</v>
      </c>
      <c r="I386" s="22"/>
      <c r="J386" s="22">
        <f t="shared" si="285"/>
        <v>0</v>
      </c>
      <c r="K386" s="22">
        <f t="shared" si="286"/>
        <v>0</v>
      </c>
      <c r="L386" s="22">
        <f t="shared" si="287"/>
        <v>0</v>
      </c>
      <c r="M386" s="23"/>
    </row>
    <row r="387" spans="1:13" ht="18.95" customHeight="1">
      <c r="A387" s="22" t="s">
        <v>196</v>
      </c>
      <c r="B387" s="22" t="s">
        <v>379</v>
      </c>
      <c r="C387" s="30" t="s">
        <v>210</v>
      </c>
      <c r="D387" s="22">
        <v>3</v>
      </c>
      <c r="E387" s="22"/>
      <c r="F387" s="22">
        <f t="shared" si="283"/>
        <v>0</v>
      </c>
      <c r="G387" s="22"/>
      <c r="H387" s="22">
        <f t="shared" si="284"/>
        <v>0</v>
      </c>
      <c r="I387" s="22"/>
      <c r="J387" s="22">
        <f t="shared" si="285"/>
        <v>0</v>
      </c>
      <c r="K387" s="22">
        <f t="shared" si="286"/>
        <v>0</v>
      </c>
      <c r="L387" s="22">
        <f t="shared" si="287"/>
        <v>0</v>
      </c>
      <c r="M387" s="23"/>
    </row>
    <row r="388" spans="1:13" ht="18.95" customHeight="1">
      <c r="A388" s="37" t="s">
        <v>196</v>
      </c>
      <c r="B388" s="37" t="s">
        <v>380</v>
      </c>
      <c r="C388" s="38" t="s">
        <v>210</v>
      </c>
      <c r="D388" s="37">
        <v>1</v>
      </c>
      <c r="E388" s="37"/>
      <c r="F388" s="37">
        <f t="shared" ref="F388" si="288">D388*E388</f>
        <v>0</v>
      </c>
      <c r="G388" s="37"/>
      <c r="H388" s="37">
        <f t="shared" ref="H388" si="289">D388*G388</f>
        <v>0</v>
      </c>
      <c r="I388" s="37"/>
      <c r="J388" s="37">
        <f t="shared" ref="J388" si="290">D388*I388</f>
        <v>0</v>
      </c>
      <c r="K388" s="37">
        <f t="shared" ref="K388" si="291">E388+G388+I388</f>
        <v>0</v>
      </c>
      <c r="L388" s="37">
        <f t="shared" ref="L388" si="292">D388*K388</f>
        <v>0</v>
      </c>
      <c r="M388" s="23"/>
    </row>
    <row r="389" spans="1:13" ht="18.95" customHeight="1">
      <c r="A389" s="22" t="s">
        <v>197</v>
      </c>
      <c r="B389" s="22" t="s">
        <v>204</v>
      </c>
      <c r="C389" s="30" t="s">
        <v>63</v>
      </c>
      <c r="D389" s="22">
        <v>5</v>
      </c>
      <c r="E389" s="22"/>
      <c r="F389" s="22">
        <f t="shared" si="283"/>
        <v>0</v>
      </c>
      <c r="G389" s="22"/>
      <c r="H389" s="22">
        <f t="shared" si="284"/>
        <v>0</v>
      </c>
      <c r="I389" s="22"/>
      <c r="J389" s="22">
        <f t="shared" si="285"/>
        <v>0</v>
      </c>
      <c r="K389" s="22">
        <f t="shared" si="286"/>
        <v>0</v>
      </c>
      <c r="L389" s="22">
        <f t="shared" si="287"/>
        <v>0</v>
      </c>
      <c r="M389" s="23"/>
    </row>
    <row r="390" spans="1:13" ht="18.95" customHeight="1">
      <c r="A390" s="22" t="s">
        <v>198</v>
      </c>
      <c r="B390" s="22" t="s">
        <v>205</v>
      </c>
      <c r="C390" s="30" t="s">
        <v>212</v>
      </c>
      <c r="D390" s="22">
        <v>2</v>
      </c>
      <c r="E390" s="22"/>
      <c r="F390" s="22">
        <f t="shared" si="283"/>
        <v>0</v>
      </c>
      <c r="G390" s="22"/>
      <c r="H390" s="22">
        <f t="shared" si="284"/>
        <v>0</v>
      </c>
      <c r="I390" s="22"/>
      <c r="J390" s="22">
        <f t="shared" si="285"/>
        <v>0</v>
      </c>
      <c r="K390" s="22">
        <f t="shared" si="286"/>
        <v>0</v>
      </c>
      <c r="L390" s="22">
        <f t="shared" si="287"/>
        <v>0</v>
      </c>
      <c r="M390" s="23"/>
    </row>
    <row r="391" spans="1:13" ht="18.95" customHeight="1">
      <c r="A391" s="22" t="s">
        <v>198</v>
      </c>
      <c r="B391" s="22" t="s">
        <v>331</v>
      </c>
      <c r="C391" s="30" t="s">
        <v>212</v>
      </c>
      <c r="D391" s="22">
        <v>1</v>
      </c>
      <c r="E391" s="22"/>
      <c r="F391" s="22">
        <f t="shared" si="283"/>
        <v>0</v>
      </c>
      <c r="G391" s="22"/>
      <c r="H391" s="22">
        <f t="shared" si="284"/>
        <v>0</v>
      </c>
      <c r="I391" s="22"/>
      <c r="J391" s="22">
        <f t="shared" si="285"/>
        <v>0</v>
      </c>
      <c r="K391" s="22">
        <f t="shared" si="286"/>
        <v>0</v>
      </c>
      <c r="L391" s="22">
        <f t="shared" si="287"/>
        <v>0</v>
      </c>
      <c r="M391" s="23"/>
    </row>
    <row r="392" spans="1:13" ht="18.95" customHeight="1">
      <c r="A392" s="22" t="s">
        <v>198</v>
      </c>
      <c r="B392" s="22" t="s">
        <v>332</v>
      </c>
      <c r="C392" s="30" t="s">
        <v>212</v>
      </c>
      <c r="D392" s="22">
        <v>1</v>
      </c>
      <c r="E392" s="22"/>
      <c r="F392" s="22">
        <f t="shared" si="283"/>
        <v>0</v>
      </c>
      <c r="G392" s="22"/>
      <c r="H392" s="22">
        <f t="shared" si="284"/>
        <v>0</v>
      </c>
      <c r="I392" s="22"/>
      <c r="J392" s="22">
        <f t="shared" si="285"/>
        <v>0</v>
      </c>
      <c r="K392" s="22">
        <f t="shared" si="286"/>
        <v>0</v>
      </c>
      <c r="L392" s="22">
        <f t="shared" si="287"/>
        <v>0</v>
      </c>
      <c r="M392" s="23"/>
    </row>
    <row r="393" spans="1:13" ht="18.95" customHeight="1">
      <c r="A393" s="22" t="s">
        <v>199</v>
      </c>
      <c r="B393" s="22" t="s">
        <v>208</v>
      </c>
      <c r="C393" s="30" t="s">
        <v>63</v>
      </c>
      <c r="D393" s="22">
        <v>5</v>
      </c>
      <c r="E393" s="22"/>
      <c r="F393" s="22">
        <f t="shared" si="283"/>
        <v>0</v>
      </c>
      <c r="G393" s="22"/>
      <c r="H393" s="22">
        <f t="shared" si="284"/>
        <v>0</v>
      </c>
      <c r="I393" s="22"/>
      <c r="J393" s="22">
        <f t="shared" si="285"/>
        <v>0</v>
      </c>
      <c r="K393" s="22">
        <f t="shared" si="286"/>
        <v>0</v>
      </c>
      <c r="L393" s="22">
        <f t="shared" si="287"/>
        <v>0</v>
      </c>
      <c r="M393" s="23"/>
    </row>
    <row r="394" spans="1:13" ht="18.95" customHeight="1">
      <c r="A394" s="22" t="s">
        <v>200</v>
      </c>
      <c r="B394" s="22"/>
      <c r="C394" s="30" t="s">
        <v>63</v>
      </c>
      <c r="D394" s="22">
        <v>5</v>
      </c>
      <c r="E394" s="22"/>
      <c r="F394" s="22">
        <f t="shared" si="283"/>
        <v>0</v>
      </c>
      <c r="G394" s="22"/>
      <c r="H394" s="22">
        <f t="shared" si="284"/>
        <v>0</v>
      </c>
      <c r="I394" s="22"/>
      <c r="J394" s="22">
        <f t="shared" si="285"/>
        <v>0</v>
      </c>
      <c r="K394" s="22">
        <f t="shared" si="286"/>
        <v>0</v>
      </c>
      <c r="L394" s="22">
        <f t="shared" si="287"/>
        <v>0</v>
      </c>
      <c r="M394" s="23"/>
    </row>
    <row r="395" spans="1:13" ht="18.95" customHeight="1">
      <c r="A395" s="22" t="s">
        <v>201</v>
      </c>
      <c r="B395" s="22" t="s">
        <v>209</v>
      </c>
      <c r="C395" s="30" t="s">
        <v>67</v>
      </c>
      <c r="D395" s="22">
        <v>1</v>
      </c>
      <c r="E395" s="22"/>
      <c r="F395" s="22">
        <f t="shared" si="283"/>
        <v>0</v>
      </c>
      <c r="G395" s="22"/>
      <c r="H395" s="22">
        <f t="shared" si="284"/>
        <v>0</v>
      </c>
      <c r="I395" s="22"/>
      <c r="J395" s="22">
        <f t="shared" si="285"/>
        <v>0</v>
      </c>
      <c r="K395" s="22">
        <f t="shared" si="286"/>
        <v>0</v>
      </c>
      <c r="L395" s="22">
        <f t="shared" si="287"/>
        <v>0</v>
      </c>
      <c r="M395" s="23"/>
    </row>
    <row r="396" spans="1:13" ht="18.95" customHeight="1">
      <c r="A396" s="1" t="s">
        <v>328</v>
      </c>
      <c r="B396" s="22"/>
      <c r="C396" s="30"/>
      <c r="D396" s="22"/>
      <c r="E396" s="22"/>
      <c r="F396" s="22"/>
      <c r="G396" s="22"/>
      <c r="H396" s="22"/>
      <c r="I396" s="22"/>
      <c r="J396" s="22"/>
      <c r="K396" s="22"/>
      <c r="L396" s="22"/>
      <c r="M396" s="23"/>
    </row>
    <row r="397" spans="1:13" ht="18.95" customHeight="1">
      <c r="A397" s="22" t="s">
        <v>215</v>
      </c>
      <c r="B397" s="22"/>
      <c r="C397" s="30" t="s">
        <v>210</v>
      </c>
      <c r="D397" s="22">
        <v>5</v>
      </c>
      <c r="E397" s="22"/>
      <c r="F397" s="22">
        <f t="shared" ref="F397:F404" si="293">D397*E397</f>
        <v>0</v>
      </c>
      <c r="G397" s="22"/>
      <c r="H397" s="22">
        <f t="shared" ref="H397:H404" si="294">D397*G397</f>
        <v>0</v>
      </c>
      <c r="I397" s="22"/>
      <c r="J397" s="22">
        <f t="shared" ref="J397:J404" si="295">D397*I397</f>
        <v>0</v>
      </c>
      <c r="K397" s="22">
        <f t="shared" ref="K397:K404" si="296">E397+G397+I397</f>
        <v>0</v>
      </c>
      <c r="L397" s="22">
        <f t="shared" ref="L397:L404" si="297">D397*K397</f>
        <v>0</v>
      </c>
      <c r="M397" s="23"/>
    </row>
    <row r="398" spans="1:13" ht="18.95" customHeight="1">
      <c r="A398" s="22" t="s">
        <v>216</v>
      </c>
      <c r="B398" s="22"/>
      <c r="C398" s="30" t="s">
        <v>210</v>
      </c>
      <c r="D398" s="22">
        <v>5</v>
      </c>
      <c r="E398" s="22"/>
      <c r="F398" s="22">
        <f t="shared" si="293"/>
        <v>0</v>
      </c>
      <c r="G398" s="22"/>
      <c r="H398" s="22">
        <f t="shared" si="294"/>
        <v>0</v>
      </c>
      <c r="I398" s="22"/>
      <c r="J398" s="22">
        <f t="shared" si="295"/>
        <v>0</v>
      </c>
      <c r="K398" s="22">
        <f t="shared" si="296"/>
        <v>0</v>
      </c>
      <c r="L398" s="22">
        <f t="shared" si="297"/>
        <v>0</v>
      </c>
      <c r="M398" s="23"/>
    </row>
    <row r="399" spans="1:13" ht="18.95" customHeight="1">
      <c r="A399" s="22" t="s">
        <v>217</v>
      </c>
      <c r="B399" s="22"/>
      <c r="C399" s="30" t="s">
        <v>210</v>
      </c>
      <c r="D399" s="22">
        <v>5</v>
      </c>
      <c r="E399" s="22"/>
      <c r="F399" s="22">
        <f t="shared" si="293"/>
        <v>0</v>
      </c>
      <c r="G399" s="22"/>
      <c r="H399" s="22">
        <f t="shared" si="294"/>
        <v>0</v>
      </c>
      <c r="I399" s="22"/>
      <c r="J399" s="22">
        <f t="shared" si="295"/>
        <v>0</v>
      </c>
      <c r="K399" s="22">
        <f t="shared" si="296"/>
        <v>0</v>
      </c>
      <c r="L399" s="22">
        <f t="shared" si="297"/>
        <v>0</v>
      </c>
      <c r="M399" s="23"/>
    </row>
    <row r="400" spans="1:13" ht="18.95" customHeight="1">
      <c r="A400" s="22" t="s">
        <v>218</v>
      </c>
      <c r="B400" s="22"/>
      <c r="C400" s="30" t="s">
        <v>210</v>
      </c>
      <c r="D400" s="22">
        <v>5</v>
      </c>
      <c r="E400" s="22"/>
      <c r="F400" s="22">
        <f t="shared" si="293"/>
        <v>0</v>
      </c>
      <c r="G400" s="22"/>
      <c r="H400" s="22">
        <f t="shared" si="294"/>
        <v>0</v>
      </c>
      <c r="I400" s="22"/>
      <c r="J400" s="22">
        <f t="shared" si="295"/>
        <v>0</v>
      </c>
      <c r="K400" s="22">
        <f t="shared" si="296"/>
        <v>0</v>
      </c>
      <c r="L400" s="22">
        <f t="shared" si="297"/>
        <v>0</v>
      </c>
      <c r="M400" s="23"/>
    </row>
    <row r="401" spans="1:13" ht="18.95" customHeight="1">
      <c r="A401" s="22" t="s">
        <v>219</v>
      </c>
      <c r="B401" s="22"/>
      <c r="C401" s="30" t="s">
        <v>210</v>
      </c>
      <c r="D401" s="22">
        <v>5</v>
      </c>
      <c r="E401" s="22"/>
      <c r="F401" s="22">
        <f t="shared" si="293"/>
        <v>0</v>
      </c>
      <c r="G401" s="22"/>
      <c r="H401" s="22">
        <f t="shared" si="294"/>
        <v>0</v>
      </c>
      <c r="I401" s="22"/>
      <c r="J401" s="22">
        <f t="shared" si="295"/>
        <v>0</v>
      </c>
      <c r="K401" s="22">
        <f t="shared" si="296"/>
        <v>0</v>
      </c>
      <c r="L401" s="22">
        <f t="shared" si="297"/>
        <v>0</v>
      </c>
      <c r="M401" s="23"/>
    </row>
    <row r="402" spans="1:13" ht="18.95" customHeight="1">
      <c r="A402" s="22" t="s">
        <v>225</v>
      </c>
      <c r="B402" s="22"/>
      <c r="C402" s="30" t="s">
        <v>67</v>
      </c>
      <c r="D402" s="22">
        <v>1</v>
      </c>
      <c r="E402" s="22"/>
      <c r="F402" s="22">
        <f t="shared" si="293"/>
        <v>0</v>
      </c>
      <c r="G402" s="22"/>
      <c r="H402" s="22">
        <f t="shared" si="294"/>
        <v>0</v>
      </c>
      <c r="I402" s="22"/>
      <c r="J402" s="22">
        <f t="shared" si="295"/>
        <v>0</v>
      </c>
      <c r="K402" s="22">
        <f t="shared" si="296"/>
        <v>0</v>
      </c>
      <c r="L402" s="22">
        <f t="shared" si="297"/>
        <v>0</v>
      </c>
      <c r="M402" s="23"/>
    </row>
    <row r="403" spans="1:13" ht="18.95" customHeight="1">
      <c r="A403" s="22" t="s">
        <v>226</v>
      </c>
      <c r="B403" s="22"/>
      <c r="C403" s="30" t="s">
        <v>67</v>
      </c>
      <c r="D403" s="22">
        <v>1</v>
      </c>
      <c r="E403" s="22"/>
      <c r="F403" s="22">
        <f t="shared" si="293"/>
        <v>0</v>
      </c>
      <c r="G403" s="22"/>
      <c r="H403" s="22">
        <f t="shared" si="294"/>
        <v>0</v>
      </c>
      <c r="I403" s="22"/>
      <c r="J403" s="22">
        <f t="shared" si="295"/>
        <v>0</v>
      </c>
      <c r="K403" s="22">
        <f t="shared" si="296"/>
        <v>0</v>
      </c>
      <c r="L403" s="22">
        <f t="shared" si="297"/>
        <v>0</v>
      </c>
      <c r="M403" s="23"/>
    </row>
    <row r="404" spans="1:13" ht="18.95" customHeight="1">
      <c r="A404" s="22" t="s">
        <v>144</v>
      </c>
      <c r="B404" s="22" t="s">
        <v>334</v>
      </c>
      <c r="C404" s="17" t="s">
        <v>146</v>
      </c>
      <c r="D404" s="22">
        <v>1</v>
      </c>
      <c r="E404" s="22"/>
      <c r="F404" s="22">
        <f t="shared" si="293"/>
        <v>0</v>
      </c>
      <c r="G404" s="22"/>
      <c r="H404" s="22">
        <f t="shared" si="294"/>
        <v>0</v>
      </c>
      <c r="I404" s="22"/>
      <c r="J404" s="22">
        <f t="shared" si="295"/>
        <v>0</v>
      </c>
      <c r="K404" s="22">
        <f t="shared" si="296"/>
        <v>0</v>
      </c>
      <c r="L404" s="22">
        <f t="shared" si="297"/>
        <v>0</v>
      </c>
      <c r="M404" s="23"/>
    </row>
    <row r="405" spans="1:13" ht="18.95" customHeight="1">
      <c r="A405" s="1" t="s">
        <v>329</v>
      </c>
      <c r="B405" s="22"/>
      <c r="C405" s="30"/>
      <c r="D405" s="22"/>
      <c r="E405" s="22"/>
      <c r="F405" s="22"/>
      <c r="G405" s="22"/>
      <c r="H405" s="22"/>
      <c r="I405" s="22"/>
      <c r="J405" s="22"/>
      <c r="K405" s="22"/>
      <c r="L405" s="22"/>
      <c r="M405" s="23"/>
    </row>
    <row r="406" spans="1:13" ht="18.95" customHeight="1">
      <c r="A406" s="22" t="s">
        <v>220</v>
      </c>
      <c r="B406" s="22"/>
      <c r="C406" s="30" t="s">
        <v>210</v>
      </c>
      <c r="D406" s="22">
        <v>5</v>
      </c>
      <c r="E406" s="22"/>
      <c r="F406" s="22">
        <f t="shared" ref="F406:F410" si="298">D406*E406</f>
        <v>0</v>
      </c>
      <c r="G406" s="22"/>
      <c r="H406" s="22">
        <f t="shared" ref="H406:H410" si="299">D406*G406</f>
        <v>0</v>
      </c>
      <c r="I406" s="22"/>
      <c r="J406" s="22">
        <f t="shared" ref="J406:J410" si="300">D406*I406</f>
        <v>0</v>
      </c>
      <c r="K406" s="22">
        <f t="shared" ref="K406:K410" si="301">E406+G406+I406</f>
        <v>0</v>
      </c>
      <c r="L406" s="22">
        <f t="shared" ref="L406:L410" si="302">D406*K406</f>
        <v>0</v>
      </c>
      <c r="M406" s="23"/>
    </row>
    <row r="407" spans="1:13" ht="18.95" customHeight="1">
      <c r="A407" s="22" t="s">
        <v>221</v>
      </c>
      <c r="B407" s="22"/>
      <c r="C407" s="30" t="s">
        <v>210</v>
      </c>
      <c r="D407" s="22">
        <v>5</v>
      </c>
      <c r="E407" s="22"/>
      <c r="F407" s="22">
        <f t="shared" si="298"/>
        <v>0</v>
      </c>
      <c r="G407" s="22"/>
      <c r="H407" s="22">
        <f t="shared" si="299"/>
        <v>0</v>
      </c>
      <c r="I407" s="22"/>
      <c r="J407" s="22">
        <f t="shared" si="300"/>
        <v>0</v>
      </c>
      <c r="K407" s="22">
        <f t="shared" si="301"/>
        <v>0</v>
      </c>
      <c r="L407" s="22">
        <f t="shared" si="302"/>
        <v>0</v>
      </c>
      <c r="M407" s="23"/>
    </row>
    <row r="408" spans="1:13" ht="18.95" customHeight="1">
      <c r="A408" s="22" t="s">
        <v>222</v>
      </c>
      <c r="B408" s="22"/>
      <c r="C408" s="30" t="s">
        <v>210</v>
      </c>
      <c r="D408" s="22">
        <v>5</v>
      </c>
      <c r="E408" s="22"/>
      <c r="F408" s="22">
        <f t="shared" si="298"/>
        <v>0</v>
      </c>
      <c r="G408" s="22"/>
      <c r="H408" s="22">
        <f t="shared" si="299"/>
        <v>0</v>
      </c>
      <c r="I408" s="22"/>
      <c r="J408" s="22">
        <f t="shared" si="300"/>
        <v>0</v>
      </c>
      <c r="K408" s="22">
        <f t="shared" si="301"/>
        <v>0</v>
      </c>
      <c r="L408" s="22">
        <f t="shared" si="302"/>
        <v>0</v>
      </c>
      <c r="M408" s="23"/>
    </row>
    <row r="409" spans="1:13" ht="18.95" customHeight="1">
      <c r="A409" s="22" t="s">
        <v>223</v>
      </c>
      <c r="B409" s="22"/>
      <c r="C409" s="30" t="s">
        <v>210</v>
      </c>
      <c r="D409" s="22">
        <v>5</v>
      </c>
      <c r="E409" s="22"/>
      <c r="F409" s="22">
        <f t="shared" si="298"/>
        <v>0</v>
      </c>
      <c r="G409" s="22"/>
      <c r="H409" s="22">
        <f t="shared" si="299"/>
        <v>0</v>
      </c>
      <c r="I409" s="22"/>
      <c r="J409" s="22">
        <f t="shared" si="300"/>
        <v>0</v>
      </c>
      <c r="K409" s="22">
        <f t="shared" si="301"/>
        <v>0</v>
      </c>
      <c r="L409" s="22">
        <f t="shared" si="302"/>
        <v>0</v>
      </c>
      <c r="M409" s="23"/>
    </row>
    <row r="410" spans="1:13" ht="18.95" customHeight="1">
      <c r="A410" s="22" t="s">
        <v>224</v>
      </c>
      <c r="B410" s="22"/>
      <c r="C410" s="30" t="s">
        <v>210</v>
      </c>
      <c r="D410" s="22">
        <v>5</v>
      </c>
      <c r="E410" s="22"/>
      <c r="F410" s="22">
        <f t="shared" si="298"/>
        <v>0</v>
      </c>
      <c r="G410" s="22"/>
      <c r="H410" s="22">
        <f t="shared" si="299"/>
        <v>0</v>
      </c>
      <c r="I410" s="22"/>
      <c r="J410" s="22">
        <f t="shared" si="300"/>
        <v>0</v>
      </c>
      <c r="K410" s="22">
        <f t="shared" si="301"/>
        <v>0</v>
      </c>
      <c r="L410" s="22">
        <f t="shared" si="302"/>
        <v>0</v>
      </c>
      <c r="M410" s="23"/>
    </row>
    <row r="411" spans="1:13" ht="18.95" customHeight="1">
      <c r="A411" s="50" t="s">
        <v>57</v>
      </c>
      <c r="B411" s="51"/>
      <c r="C411" s="50"/>
      <c r="D411" s="51"/>
      <c r="E411" s="51"/>
      <c r="F411" s="51">
        <f>SUM(F207:F410)</f>
        <v>0</v>
      </c>
      <c r="G411" s="51"/>
      <c r="H411" s="51">
        <f>SUM(H207:H410)</f>
        <v>0</v>
      </c>
      <c r="I411" s="51"/>
      <c r="J411" s="51">
        <f>SUM(J207:J410)</f>
        <v>0</v>
      </c>
      <c r="K411" s="51"/>
      <c r="L411" s="51">
        <f>SUM(L207:L410)</f>
        <v>0</v>
      </c>
      <c r="M411" s="51"/>
    </row>
    <row r="412" spans="1:13" ht="18.95" customHeight="1">
      <c r="A412" s="22"/>
      <c r="B412" s="21"/>
      <c r="C412" s="29"/>
      <c r="D412" s="21"/>
      <c r="E412" s="21"/>
      <c r="F412" s="22"/>
      <c r="G412" s="21"/>
      <c r="H412" s="22"/>
      <c r="I412" s="21"/>
      <c r="J412" s="22"/>
      <c r="K412" s="22"/>
      <c r="L412" s="22"/>
      <c r="M412" s="1"/>
    </row>
    <row r="413" spans="1:13" ht="18.95" customHeight="1">
      <c r="A413" s="1" t="s">
        <v>341</v>
      </c>
      <c r="B413" s="1"/>
      <c r="C413" s="24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8.95" customHeight="1">
      <c r="A414" s="1" t="s">
        <v>71</v>
      </c>
      <c r="B414" s="1"/>
      <c r="C414" s="24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8.95" customHeight="1">
      <c r="A415" s="22" t="s">
        <v>70</v>
      </c>
      <c r="B415" s="23"/>
      <c r="C415" s="17" t="s">
        <v>68</v>
      </c>
      <c r="D415" s="22">
        <v>244</v>
      </c>
      <c r="E415" s="23"/>
      <c r="F415" s="22">
        <f t="shared" ref="F415" si="303">D415*E415</f>
        <v>0</v>
      </c>
      <c r="G415" s="37"/>
      <c r="H415" s="22">
        <f t="shared" ref="H415" si="304">D415*G415</f>
        <v>0</v>
      </c>
      <c r="I415" s="37"/>
      <c r="J415" s="37">
        <f t="shared" ref="J415" si="305">D415*I415</f>
        <v>0</v>
      </c>
      <c r="K415" s="22">
        <f t="shared" ref="K415" si="306">E415+G415+I415</f>
        <v>0</v>
      </c>
      <c r="L415" s="22">
        <f t="shared" ref="L415" si="307">D415*K415</f>
        <v>0</v>
      </c>
      <c r="M415" s="1"/>
    </row>
    <row r="416" spans="1:13" ht="18.95" customHeight="1">
      <c r="A416" s="22" t="s">
        <v>58</v>
      </c>
      <c r="B416" s="23"/>
      <c r="C416" s="17" t="s">
        <v>68</v>
      </c>
      <c r="D416" s="22">
        <v>244</v>
      </c>
      <c r="E416" s="23"/>
      <c r="F416" s="22">
        <f t="shared" ref="F416:F426" si="308">D416*E416</f>
        <v>0</v>
      </c>
      <c r="G416" s="37"/>
      <c r="H416" s="22">
        <f t="shared" ref="H416:H426" si="309">D416*G416</f>
        <v>0</v>
      </c>
      <c r="I416" s="37"/>
      <c r="J416" s="22">
        <f t="shared" ref="J416:J426" si="310">D416*I416</f>
        <v>0</v>
      </c>
      <c r="K416" s="22">
        <f t="shared" ref="K416:K426" si="311">E416+G416+I416</f>
        <v>0</v>
      </c>
      <c r="L416" s="22">
        <f t="shared" ref="L416:L426" si="312">D416*K416</f>
        <v>0</v>
      </c>
      <c r="M416" s="1"/>
    </row>
    <row r="417" spans="1:13" ht="18.95" customHeight="1">
      <c r="A417" s="22" t="s">
        <v>60</v>
      </c>
      <c r="B417" s="23"/>
      <c r="C417" s="17" t="s">
        <v>68</v>
      </c>
      <c r="D417" s="37">
        <v>244</v>
      </c>
      <c r="E417" s="23"/>
      <c r="F417" s="22">
        <f t="shared" si="308"/>
        <v>0</v>
      </c>
      <c r="G417" s="22"/>
      <c r="H417" s="22">
        <f t="shared" si="309"/>
        <v>0</v>
      </c>
      <c r="I417" s="37"/>
      <c r="J417" s="22">
        <f t="shared" si="310"/>
        <v>0</v>
      </c>
      <c r="K417" s="22">
        <f t="shared" si="311"/>
        <v>0</v>
      </c>
      <c r="L417" s="22">
        <f t="shared" si="312"/>
        <v>0</v>
      </c>
      <c r="M417" s="1"/>
    </row>
    <row r="418" spans="1:13" ht="18.95" customHeight="1">
      <c r="A418" s="22" t="s">
        <v>72</v>
      </c>
      <c r="B418" s="23"/>
      <c r="C418" s="17" t="s">
        <v>68</v>
      </c>
      <c r="D418" s="37">
        <v>244</v>
      </c>
      <c r="E418" s="23"/>
      <c r="F418" s="22">
        <f t="shared" si="308"/>
        <v>0</v>
      </c>
      <c r="G418" s="22"/>
      <c r="H418" s="22">
        <f t="shared" si="309"/>
        <v>0</v>
      </c>
      <c r="I418" s="37"/>
      <c r="J418" s="22">
        <f t="shared" si="310"/>
        <v>0</v>
      </c>
      <c r="K418" s="22">
        <f t="shared" si="311"/>
        <v>0</v>
      </c>
      <c r="L418" s="22">
        <f t="shared" si="312"/>
        <v>0</v>
      </c>
      <c r="M418" s="1"/>
    </row>
    <row r="419" spans="1:13" ht="18.95" customHeight="1">
      <c r="A419" s="22" t="s">
        <v>73</v>
      </c>
      <c r="B419" s="22"/>
      <c r="C419" s="17" t="s">
        <v>68</v>
      </c>
      <c r="D419" s="37">
        <v>244</v>
      </c>
      <c r="E419" s="22"/>
      <c r="F419" s="22">
        <f t="shared" si="308"/>
        <v>0</v>
      </c>
      <c r="G419" s="37"/>
      <c r="H419" s="22">
        <f t="shared" si="309"/>
        <v>0</v>
      </c>
      <c r="I419" s="37"/>
      <c r="J419" s="22">
        <f t="shared" si="310"/>
        <v>0</v>
      </c>
      <c r="K419" s="22">
        <f t="shared" si="311"/>
        <v>0</v>
      </c>
      <c r="L419" s="22">
        <f t="shared" si="312"/>
        <v>0</v>
      </c>
      <c r="M419" s="1"/>
    </row>
    <row r="420" spans="1:13" ht="18.95" customHeight="1">
      <c r="A420" s="22" t="s">
        <v>56</v>
      </c>
      <c r="B420" s="22" t="s">
        <v>54</v>
      </c>
      <c r="C420" s="17" t="s">
        <v>68</v>
      </c>
      <c r="D420" s="37">
        <v>244</v>
      </c>
      <c r="E420" s="22"/>
      <c r="F420" s="22">
        <f t="shared" si="308"/>
        <v>0</v>
      </c>
      <c r="G420" s="22"/>
      <c r="H420" s="22">
        <f t="shared" si="309"/>
        <v>0</v>
      </c>
      <c r="I420" s="37"/>
      <c r="J420" s="22">
        <f t="shared" si="310"/>
        <v>0</v>
      </c>
      <c r="K420" s="22">
        <f t="shared" si="311"/>
        <v>0</v>
      </c>
      <c r="L420" s="22">
        <f t="shared" si="312"/>
        <v>0</v>
      </c>
      <c r="M420" s="1"/>
    </row>
    <row r="421" spans="1:13" ht="18.95" customHeight="1">
      <c r="A421" s="22" t="s">
        <v>65</v>
      </c>
      <c r="B421" s="21" t="s">
        <v>66</v>
      </c>
      <c r="C421" s="25" t="s">
        <v>68</v>
      </c>
      <c r="D421" s="37">
        <v>244</v>
      </c>
      <c r="E421" s="21"/>
      <c r="F421" s="22">
        <f t="shared" si="308"/>
        <v>0</v>
      </c>
      <c r="G421" s="21"/>
      <c r="H421" s="22">
        <f t="shared" si="309"/>
        <v>0</v>
      </c>
      <c r="I421" s="21"/>
      <c r="J421" s="22">
        <f t="shared" si="310"/>
        <v>0</v>
      </c>
      <c r="K421" s="22">
        <f t="shared" si="311"/>
        <v>0</v>
      </c>
      <c r="L421" s="22">
        <f t="shared" si="312"/>
        <v>0</v>
      </c>
      <c r="M421" s="1"/>
    </row>
    <row r="422" spans="1:13" ht="18.95" customHeight="1">
      <c r="A422" s="1" t="s">
        <v>74</v>
      </c>
      <c r="B422" s="21"/>
      <c r="C422" s="25"/>
      <c r="D422" s="21"/>
      <c r="E422" s="21"/>
      <c r="F422" s="22"/>
      <c r="G422" s="21"/>
      <c r="H422" s="22"/>
      <c r="I422" s="21"/>
      <c r="J422" s="22"/>
      <c r="K422" s="22"/>
      <c r="L422" s="22"/>
      <c r="M422" s="1"/>
    </row>
    <row r="423" spans="1:13" ht="18.95" customHeight="1">
      <c r="A423" s="22" t="s">
        <v>101</v>
      </c>
      <c r="B423" s="22"/>
      <c r="C423" s="27" t="s">
        <v>102</v>
      </c>
      <c r="D423" s="22">
        <v>3</v>
      </c>
      <c r="E423" s="22"/>
      <c r="F423" s="22">
        <f t="shared" ref="F423" si="313">D423*E423</f>
        <v>0</v>
      </c>
      <c r="G423" s="22"/>
      <c r="H423" s="22">
        <f t="shared" ref="H423" si="314">D423*G423</f>
        <v>0</v>
      </c>
      <c r="I423" s="22"/>
      <c r="J423" s="22">
        <f t="shared" ref="J423" si="315">D423*I423</f>
        <v>0</v>
      </c>
      <c r="K423" s="22">
        <f t="shared" ref="K423" si="316">E423+G423+I423</f>
        <v>0</v>
      </c>
      <c r="L423" s="22">
        <f t="shared" ref="L423" si="317">D423*K423</f>
        <v>0</v>
      </c>
      <c r="M423" s="1"/>
    </row>
    <row r="424" spans="1:13" ht="18.95" customHeight="1">
      <c r="A424" s="22" t="s">
        <v>419</v>
      </c>
      <c r="B424" s="21" t="s">
        <v>64</v>
      </c>
      <c r="C424" s="25" t="s">
        <v>68</v>
      </c>
      <c r="D424" s="22">
        <v>244</v>
      </c>
      <c r="E424" s="21"/>
      <c r="F424" s="22">
        <f t="shared" si="308"/>
        <v>0</v>
      </c>
      <c r="G424" s="21"/>
      <c r="H424" s="22">
        <f t="shared" si="309"/>
        <v>0</v>
      </c>
      <c r="I424" s="21"/>
      <c r="J424" s="22">
        <f t="shared" si="310"/>
        <v>0</v>
      </c>
      <c r="K424" s="22">
        <f t="shared" si="311"/>
        <v>0</v>
      </c>
      <c r="L424" s="22">
        <f t="shared" si="312"/>
        <v>0</v>
      </c>
      <c r="M424" s="23"/>
    </row>
    <row r="425" spans="1:13" ht="18.95" customHeight="1">
      <c r="A425" s="22" t="s">
        <v>59</v>
      </c>
      <c r="B425" s="22" t="s">
        <v>54</v>
      </c>
      <c r="C425" s="17" t="s">
        <v>55</v>
      </c>
      <c r="D425" s="22">
        <v>2</v>
      </c>
      <c r="E425" s="22"/>
      <c r="F425" s="22">
        <f t="shared" si="308"/>
        <v>0</v>
      </c>
      <c r="G425" s="22"/>
      <c r="H425" s="22">
        <f t="shared" si="309"/>
        <v>0</v>
      </c>
      <c r="I425" s="22"/>
      <c r="J425" s="22">
        <f t="shared" si="310"/>
        <v>0</v>
      </c>
      <c r="K425" s="22">
        <f t="shared" si="311"/>
        <v>0</v>
      </c>
      <c r="L425" s="22">
        <f t="shared" si="312"/>
        <v>0</v>
      </c>
      <c r="M425" s="23"/>
    </row>
    <row r="426" spans="1:13" ht="18.95" customHeight="1">
      <c r="A426" s="22" t="s">
        <v>59</v>
      </c>
      <c r="B426" s="22" t="s">
        <v>69</v>
      </c>
      <c r="C426" s="17" t="s">
        <v>55</v>
      </c>
      <c r="D426" s="22">
        <v>3</v>
      </c>
      <c r="E426" s="22"/>
      <c r="F426" s="22">
        <f t="shared" si="308"/>
        <v>0</v>
      </c>
      <c r="G426" s="22"/>
      <c r="H426" s="22">
        <f t="shared" si="309"/>
        <v>0</v>
      </c>
      <c r="I426" s="22"/>
      <c r="J426" s="22">
        <f t="shared" si="310"/>
        <v>0</v>
      </c>
      <c r="K426" s="22">
        <f t="shared" si="311"/>
        <v>0</v>
      </c>
      <c r="L426" s="22">
        <f t="shared" si="312"/>
        <v>0</v>
      </c>
      <c r="M426" s="23"/>
    </row>
    <row r="427" spans="1:13" ht="18.95" customHeight="1">
      <c r="A427" s="1" t="s">
        <v>75</v>
      </c>
      <c r="B427" s="22"/>
      <c r="C427" s="17"/>
      <c r="D427" s="22"/>
      <c r="E427" s="22"/>
      <c r="F427" s="22"/>
      <c r="G427" s="22"/>
      <c r="H427" s="22"/>
      <c r="I427" s="22"/>
      <c r="J427" s="22"/>
      <c r="K427" s="22"/>
      <c r="L427" s="22"/>
      <c r="M427" s="23"/>
    </row>
    <row r="428" spans="1:13" ht="18.95" customHeight="1">
      <c r="A428" s="22" t="s">
        <v>94</v>
      </c>
      <c r="B428" s="22" t="s">
        <v>95</v>
      </c>
      <c r="C428" s="25" t="s">
        <v>68</v>
      </c>
      <c r="D428" s="22">
        <v>21</v>
      </c>
      <c r="E428" s="37"/>
      <c r="F428" s="22">
        <f>D428*E428</f>
        <v>0</v>
      </c>
      <c r="G428" s="37"/>
      <c r="H428" s="22">
        <f>D428*G428</f>
        <v>0</v>
      </c>
      <c r="I428" s="37"/>
      <c r="J428" s="37">
        <f>D428*I428</f>
        <v>0</v>
      </c>
      <c r="K428" s="22">
        <f>E428+G428+I428</f>
        <v>0</v>
      </c>
      <c r="L428" s="22">
        <f>D428*K428</f>
        <v>0</v>
      </c>
      <c r="M428" s="23"/>
    </row>
    <row r="429" spans="1:13" ht="18.95" customHeight="1">
      <c r="A429" s="22" t="s">
        <v>154</v>
      </c>
      <c r="B429" s="37" t="s">
        <v>299</v>
      </c>
      <c r="C429" s="25" t="s">
        <v>68</v>
      </c>
      <c r="D429" s="22">
        <v>21</v>
      </c>
      <c r="E429" s="37"/>
      <c r="F429" s="22">
        <f>D429*E429</f>
        <v>0</v>
      </c>
      <c r="G429" s="22"/>
      <c r="H429" s="22">
        <f>D429*G429</f>
        <v>0</v>
      </c>
      <c r="I429" s="37"/>
      <c r="J429" s="37">
        <f>D429*I429</f>
        <v>0</v>
      </c>
      <c r="K429" s="22">
        <f>E429+G429+I429</f>
        <v>0</v>
      </c>
      <c r="L429" s="22">
        <f>D429*K429</f>
        <v>0</v>
      </c>
      <c r="M429" s="23"/>
    </row>
    <row r="430" spans="1:13" ht="18.95" customHeight="1">
      <c r="A430" s="22" t="s">
        <v>76</v>
      </c>
      <c r="B430" s="22" t="s">
        <v>96</v>
      </c>
      <c r="C430" s="25" t="s">
        <v>68</v>
      </c>
      <c r="D430" s="22">
        <v>134</v>
      </c>
      <c r="E430" s="22"/>
      <c r="F430" s="22">
        <f>D430*E430</f>
        <v>0</v>
      </c>
      <c r="G430" s="22"/>
      <c r="H430" s="22">
        <f>D430*G430</f>
        <v>0</v>
      </c>
      <c r="I430" s="22"/>
      <c r="J430" s="22">
        <f>D430*I430</f>
        <v>0</v>
      </c>
      <c r="K430" s="22">
        <f>E430+G430+I430</f>
        <v>0</v>
      </c>
      <c r="L430" s="22">
        <f>D430*K430</f>
        <v>0</v>
      </c>
      <c r="M430" s="23"/>
    </row>
    <row r="431" spans="1:13" ht="18.95" customHeight="1">
      <c r="A431" s="22" t="s">
        <v>77</v>
      </c>
      <c r="B431" s="22" t="s">
        <v>78</v>
      </c>
      <c r="C431" s="25" t="s">
        <v>68</v>
      </c>
      <c r="D431" s="22">
        <v>93</v>
      </c>
      <c r="E431" s="22"/>
      <c r="F431" s="22">
        <f t="shared" ref="F431:F442" si="318">D431*E431</f>
        <v>0</v>
      </c>
      <c r="G431" s="22"/>
      <c r="H431" s="22">
        <f t="shared" ref="H431:H442" si="319">D431*G431</f>
        <v>0</v>
      </c>
      <c r="I431" s="22"/>
      <c r="J431" s="22">
        <f t="shared" ref="J431:J442" si="320">D431*I431</f>
        <v>0</v>
      </c>
      <c r="K431" s="22">
        <f t="shared" ref="K431:K442" si="321">E431+G431+I431</f>
        <v>0</v>
      </c>
      <c r="L431" s="22">
        <f t="shared" ref="L431:L442" si="322">D431*K431</f>
        <v>0</v>
      </c>
      <c r="M431" s="23"/>
    </row>
    <row r="432" spans="1:13" ht="18.95" customHeight="1">
      <c r="A432" s="22" t="s">
        <v>79</v>
      </c>
      <c r="B432" s="22" t="s">
        <v>83</v>
      </c>
      <c r="C432" s="25" t="s">
        <v>63</v>
      </c>
      <c r="D432" s="22">
        <v>7</v>
      </c>
      <c r="E432" s="22"/>
      <c r="F432" s="22">
        <f t="shared" si="318"/>
        <v>0</v>
      </c>
      <c r="G432" s="22"/>
      <c r="H432" s="22">
        <f t="shared" si="319"/>
        <v>0</v>
      </c>
      <c r="I432" s="22"/>
      <c r="J432" s="22">
        <f t="shared" si="320"/>
        <v>0</v>
      </c>
      <c r="K432" s="22">
        <f t="shared" si="321"/>
        <v>0</v>
      </c>
      <c r="L432" s="22">
        <f t="shared" si="322"/>
        <v>0</v>
      </c>
      <c r="M432" s="23"/>
    </row>
    <row r="433" spans="1:13" ht="18.95" customHeight="1">
      <c r="A433" s="22" t="s">
        <v>80</v>
      </c>
      <c r="B433" s="22"/>
      <c r="C433" s="25" t="s">
        <v>86</v>
      </c>
      <c r="D433" s="22">
        <v>1</v>
      </c>
      <c r="E433" s="22"/>
      <c r="F433" s="22">
        <f t="shared" si="318"/>
        <v>0</v>
      </c>
      <c r="G433" s="22"/>
      <c r="H433" s="22">
        <f t="shared" si="319"/>
        <v>0</v>
      </c>
      <c r="I433" s="22"/>
      <c r="J433" s="22">
        <f t="shared" si="320"/>
        <v>0</v>
      </c>
      <c r="K433" s="22">
        <f t="shared" si="321"/>
        <v>0</v>
      </c>
      <c r="L433" s="22">
        <f t="shared" si="322"/>
        <v>0</v>
      </c>
      <c r="M433" s="23"/>
    </row>
    <row r="434" spans="1:13" ht="18.95" customHeight="1">
      <c r="A434" s="22" t="s">
        <v>81</v>
      </c>
      <c r="B434" s="22" t="s">
        <v>84</v>
      </c>
      <c r="C434" s="25" t="s">
        <v>68</v>
      </c>
      <c r="D434" s="22">
        <v>150</v>
      </c>
      <c r="E434" s="22"/>
      <c r="F434" s="22">
        <f t="shared" si="318"/>
        <v>0</v>
      </c>
      <c r="G434" s="22"/>
      <c r="H434" s="22">
        <f t="shared" si="319"/>
        <v>0</v>
      </c>
      <c r="I434" s="22"/>
      <c r="J434" s="22">
        <f t="shared" si="320"/>
        <v>0</v>
      </c>
      <c r="K434" s="22">
        <f t="shared" si="321"/>
        <v>0</v>
      </c>
      <c r="L434" s="22">
        <f t="shared" si="322"/>
        <v>0</v>
      </c>
      <c r="M434" s="23"/>
    </row>
    <row r="435" spans="1:13" ht="18.95" customHeight="1">
      <c r="A435" s="22" t="s">
        <v>82</v>
      </c>
      <c r="B435" s="22" t="s">
        <v>83</v>
      </c>
      <c r="C435" s="25" t="s">
        <v>68</v>
      </c>
      <c r="D435" s="22">
        <v>120</v>
      </c>
      <c r="E435" s="22"/>
      <c r="F435" s="22">
        <f t="shared" si="318"/>
        <v>0</v>
      </c>
      <c r="G435" s="22"/>
      <c r="H435" s="22">
        <f t="shared" si="319"/>
        <v>0</v>
      </c>
      <c r="I435" s="22"/>
      <c r="J435" s="22">
        <f t="shared" si="320"/>
        <v>0</v>
      </c>
      <c r="K435" s="22">
        <f t="shared" si="321"/>
        <v>0</v>
      </c>
      <c r="L435" s="22">
        <f t="shared" si="322"/>
        <v>0</v>
      </c>
      <c r="M435" s="23"/>
    </row>
    <row r="436" spans="1:13" ht="18.95" customHeight="1">
      <c r="A436" s="22" t="s">
        <v>90</v>
      </c>
      <c r="B436" s="22" t="s">
        <v>89</v>
      </c>
      <c r="C436" s="25" t="s">
        <v>91</v>
      </c>
      <c r="D436" s="22">
        <v>22</v>
      </c>
      <c r="E436" s="22"/>
      <c r="F436" s="22">
        <f t="shared" ref="F436" si="323">D436*E436</f>
        <v>0</v>
      </c>
      <c r="G436" s="22"/>
      <c r="H436" s="22">
        <f t="shared" ref="H436" si="324">D436*G436</f>
        <v>0</v>
      </c>
      <c r="I436" s="22"/>
      <c r="J436" s="22">
        <f t="shared" ref="J436" si="325">D436*I436</f>
        <v>0</v>
      </c>
      <c r="K436" s="22">
        <f t="shared" ref="K436" si="326">E436+G436+I436</f>
        <v>0</v>
      </c>
      <c r="L436" s="22">
        <f t="shared" ref="L436" si="327">D436*K436</f>
        <v>0</v>
      </c>
      <c r="M436" s="23"/>
    </row>
    <row r="437" spans="1:13" ht="18.95" customHeight="1">
      <c r="A437" s="22" t="s">
        <v>85</v>
      </c>
      <c r="B437" s="22"/>
      <c r="C437" s="25" t="s">
        <v>86</v>
      </c>
      <c r="D437" s="22">
        <v>1</v>
      </c>
      <c r="E437" s="22"/>
      <c r="F437" s="22">
        <f t="shared" si="318"/>
        <v>0</v>
      </c>
      <c r="G437" s="22"/>
      <c r="H437" s="22">
        <f t="shared" si="319"/>
        <v>0</v>
      </c>
      <c r="I437" s="22"/>
      <c r="J437" s="22">
        <f t="shared" si="320"/>
        <v>0</v>
      </c>
      <c r="K437" s="22">
        <f t="shared" si="321"/>
        <v>0</v>
      </c>
      <c r="L437" s="22">
        <f t="shared" si="322"/>
        <v>0</v>
      </c>
      <c r="M437" s="23"/>
    </row>
    <row r="438" spans="1:13" ht="18.95" customHeight="1">
      <c r="A438" s="1" t="s">
        <v>87</v>
      </c>
      <c r="B438" s="22"/>
      <c r="C438" s="25"/>
      <c r="D438" s="22"/>
      <c r="E438" s="22"/>
      <c r="F438" s="22"/>
      <c r="G438" s="22"/>
      <c r="H438" s="22"/>
      <c r="I438" s="22"/>
      <c r="J438" s="22"/>
      <c r="K438" s="22"/>
      <c r="L438" s="22"/>
      <c r="M438" s="23"/>
    </row>
    <row r="439" spans="1:13" ht="18.95" customHeight="1">
      <c r="A439" s="22" t="s">
        <v>408</v>
      </c>
      <c r="B439" s="22" t="s">
        <v>413</v>
      </c>
      <c r="C439" s="25" t="s">
        <v>88</v>
      </c>
      <c r="D439" s="22">
        <v>1</v>
      </c>
      <c r="E439" s="22"/>
      <c r="F439" s="22">
        <f t="shared" si="318"/>
        <v>0</v>
      </c>
      <c r="G439" s="22"/>
      <c r="H439" s="22">
        <f t="shared" si="319"/>
        <v>0</v>
      </c>
      <c r="I439" s="22"/>
      <c r="J439" s="22">
        <f t="shared" si="320"/>
        <v>0</v>
      </c>
      <c r="K439" s="22">
        <f t="shared" si="321"/>
        <v>0</v>
      </c>
      <c r="L439" s="22">
        <f t="shared" si="322"/>
        <v>0</v>
      </c>
      <c r="M439" s="23"/>
    </row>
    <row r="440" spans="1:13" ht="18.95" customHeight="1">
      <c r="A440" s="22" t="s">
        <v>409</v>
      </c>
      <c r="B440" s="22" t="s">
        <v>414</v>
      </c>
      <c r="C440" s="25" t="s">
        <v>88</v>
      </c>
      <c r="D440" s="22">
        <v>3</v>
      </c>
      <c r="E440" s="22"/>
      <c r="F440" s="22">
        <f t="shared" si="318"/>
        <v>0</v>
      </c>
      <c r="G440" s="22"/>
      <c r="H440" s="22">
        <f t="shared" si="319"/>
        <v>0</v>
      </c>
      <c r="I440" s="22"/>
      <c r="J440" s="22">
        <f t="shared" si="320"/>
        <v>0</v>
      </c>
      <c r="K440" s="22">
        <f t="shared" si="321"/>
        <v>0</v>
      </c>
      <c r="L440" s="22">
        <f t="shared" si="322"/>
        <v>0</v>
      </c>
      <c r="M440" s="23"/>
    </row>
    <row r="441" spans="1:13" ht="18.95" customHeight="1">
      <c r="A441" s="22" t="s">
        <v>410</v>
      </c>
      <c r="B441" s="22" t="s">
        <v>92</v>
      </c>
      <c r="C441" s="25" t="s">
        <v>63</v>
      </c>
      <c r="D441" s="22">
        <v>6</v>
      </c>
      <c r="E441" s="22"/>
      <c r="F441" s="22">
        <f t="shared" si="318"/>
        <v>0</v>
      </c>
      <c r="G441" s="22"/>
      <c r="H441" s="22">
        <f t="shared" si="319"/>
        <v>0</v>
      </c>
      <c r="I441" s="22"/>
      <c r="J441" s="22">
        <f t="shared" si="320"/>
        <v>0</v>
      </c>
      <c r="K441" s="22">
        <f t="shared" si="321"/>
        <v>0</v>
      </c>
      <c r="L441" s="22">
        <f t="shared" si="322"/>
        <v>0</v>
      </c>
      <c r="M441" s="23"/>
    </row>
    <row r="442" spans="1:13" ht="18.95" customHeight="1">
      <c r="A442" s="22" t="s">
        <v>411</v>
      </c>
      <c r="B442" s="22"/>
      <c r="C442" s="25" t="s">
        <v>88</v>
      </c>
      <c r="D442" s="22">
        <v>3</v>
      </c>
      <c r="E442" s="22"/>
      <c r="F442" s="22">
        <f t="shared" si="318"/>
        <v>0</v>
      </c>
      <c r="G442" s="22"/>
      <c r="H442" s="22">
        <f t="shared" si="319"/>
        <v>0</v>
      </c>
      <c r="I442" s="22"/>
      <c r="J442" s="22">
        <f t="shared" si="320"/>
        <v>0</v>
      </c>
      <c r="K442" s="22">
        <f t="shared" si="321"/>
        <v>0</v>
      </c>
      <c r="L442" s="22">
        <f t="shared" si="322"/>
        <v>0</v>
      </c>
      <c r="M442" s="23"/>
    </row>
    <row r="443" spans="1:13" ht="18.95" customHeight="1">
      <c r="A443" s="22" t="s">
        <v>412</v>
      </c>
      <c r="B443" s="22" t="s">
        <v>93</v>
      </c>
      <c r="C443" s="25" t="s">
        <v>88</v>
      </c>
      <c r="D443" s="22">
        <v>6</v>
      </c>
      <c r="E443" s="22"/>
      <c r="F443" s="22">
        <f t="shared" ref="F443:F453" si="328">D443*E443</f>
        <v>0</v>
      </c>
      <c r="G443" s="22"/>
      <c r="H443" s="22">
        <f t="shared" ref="H443:H453" si="329">D443*G443</f>
        <v>0</v>
      </c>
      <c r="I443" s="22"/>
      <c r="J443" s="22">
        <f t="shared" ref="J443:J453" si="330">D443*I443</f>
        <v>0</v>
      </c>
      <c r="K443" s="22">
        <f t="shared" ref="K443:K453" si="331">E443+G443+I443</f>
        <v>0</v>
      </c>
      <c r="L443" s="22">
        <f t="shared" ref="L443:L453" si="332">D443*K443</f>
        <v>0</v>
      </c>
      <c r="M443" s="23"/>
    </row>
    <row r="444" spans="1:13" ht="18.95" customHeight="1">
      <c r="A444" s="1" t="s">
        <v>121</v>
      </c>
      <c r="B444" s="22"/>
      <c r="C444" s="25"/>
      <c r="D444" s="22"/>
      <c r="E444" s="22"/>
      <c r="F444" s="22"/>
      <c r="G444" s="22"/>
      <c r="H444" s="22"/>
      <c r="I444" s="22"/>
      <c r="J444" s="22"/>
      <c r="K444" s="22"/>
      <c r="L444" s="22"/>
      <c r="M444" s="23"/>
    </row>
    <row r="445" spans="1:13" ht="18.95" customHeight="1">
      <c r="A445" s="22" t="s">
        <v>123</v>
      </c>
      <c r="B445" s="59" t="s">
        <v>436</v>
      </c>
      <c r="C445" s="25" t="s">
        <v>68</v>
      </c>
      <c r="D445" s="22">
        <v>31</v>
      </c>
      <c r="E445" s="22"/>
      <c r="F445" s="22">
        <f t="shared" ref="F445" si="333">D445*E445</f>
        <v>0</v>
      </c>
      <c r="G445" s="22"/>
      <c r="H445" s="22">
        <f t="shared" ref="H445" si="334">D445*G445</f>
        <v>0</v>
      </c>
      <c r="I445" s="22"/>
      <c r="J445" s="22">
        <f t="shared" ref="J445" si="335">D445*I445</f>
        <v>0</v>
      </c>
      <c r="K445" s="22">
        <f t="shared" ref="K445" si="336">E445+G445+I445</f>
        <v>0</v>
      </c>
      <c r="L445" s="22">
        <f t="shared" ref="L445" si="337">D445*K445</f>
        <v>0</v>
      </c>
      <c r="M445" s="23"/>
    </row>
    <row r="446" spans="1:13" ht="18.95" customHeight="1">
      <c r="A446" s="22" t="s">
        <v>108</v>
      </c>
      <c r="B446" s="22" t="s">
        <v>124</v>
      </c>
      <c r="C446" s="25" t="s">
        <v>68</v>
      </c>
      <c r="D446" s="22">
        <v>45</v>
      </c>
      <c r="E446" s="22"/>
      <c r="F446" s="22">
        <f t="shared" ref="F446" si="338">D446*E446</f>
        <v>0</v>
      </c>
      <c r="G446" s="22"/>
      <c r="H446" s="22">
        <f t="shared" ref="H446" si="339">D446*G446</f>
        <v>0</v>
      </c>
      <c r="I446" s="22"/>
      <c r="J446" s="22">
        <f t="shared" ref="J446" si="340">D446*I446</f>
        <v>0</v>
      </c>
      <c r="K446" s="22">
        <f t="shared" ref="K446" si="341">E446+G446+I446</f>
        <v>0</v>
      </c>
      <c r="L446" s="22">
        <f t="shared" ref="L446" si="342">D446*K446</f>
        <v>0</v>
      </c>
      <c r="M446" s="23"/>
    </row>
    <row r="447" spans="1:13" ht="18.95" customHeight="1">
      <c r="A447" s="22" t="s">
        <v>97</v>
      </c>
      <c r="B447" s="22" t="s">
        <v>83</v>
      </c>
      <c r="C447" s="25" t="s">
        <v>68</v>
      </c>
      <c r="D447" s="22">
        <v>67</v>
      </c>
      <c r="E447" s="22"/>
      <c r="F447" s="22">
        <f t="shared" si="328"/>
        <v>0</v>
      </c>
      <c r="G447" s="22"/>
      <c r="H447" s="22">
        <f t="shared" si="329"/>
        <v>0</v>
      </c>
      <c r="I447" s="22"/>
      <c r="J447" s="22">
        <f t="shared" si="330"/>
        <v>0</v>
      </c>
      <c r="K447" s="22">
        <f t="shared" si="331"/>
        <v>0</v>
      </c>
      <c r="L447" s="22">
        <f t="shared" si="332"/>
        <v>0</v>
      </c>
      <c r="M447" s="23"/>
    </row>
    <row r="448" spans="1:13" ht="18.95" customHeight="1">
      <c r="A448" s="22" t="s">
        <v>99</v>
      </c>
      <c r="B448" s="22" t="s">
        <v>105</v>
      </c>
      <c r="C448" s="25" t="s">
        <v>68</v>
      </c>
      <c r="D448" s="22">
        <v>134</v>
      </c>
      <c r="E448" s="22"/>
      <c r="F448" s="22">
        <f t="shared" si="328"/>
        <v>0</v>
      </c>
      <c r="G448" s="22"/>
      <c r="H448" s="22">
        <f t="shared" si="329"/>
        <v>0</v>
      </c>
      <c r="I448" s="22"/>
      <c r="J448" s="22">
        <f t="shared" si="330"/>
        <v>0</v>
      </c>
      <c r="K448" s="22">
        <f t="shared" si="331"/>
        <v>0</v>
      </c>
      <c r="L448" s="22">
        <f t="shared" si="332"/>
        <v>0</v>
      </c>
      <c r="M448" s="23"/>
    </row>
    <row r="449" spans="1:13" ht="18.95" customHeight="1">
      <c r="A449" s="22" t="s">
        <v>98</v>
      </c>
      <c r="B449" s="22" t="s">
        <v>374</v>
      </c>
      <c r="C449" s="25" t="s">
        <v>104</v>
      </c>
      <c r="D449" s="22">
        <v>27</v>
      </c>
      <c r="E449" s="22"/>
      <c r="F449" s="22">
        <f t="shared" si="328"/>
        <v>0</v>
      </c>
      <c r="G449" s="22"/>
      <c r="H449" s="22">
        <f t="shared" si="329"/>
        <v>0</v>
      </c>
      <c r="I449" s="22"/>
      <c r="J449" s="22">
        <f t="shared" si="330"/>
        <v>0</v>
      </c>
      <c r="K449" s="22">
        <f t="shared" si="331"/>
        <v>0</v>
      </c>
      <c r="L449" s="22">
        <f t="shared" si="332"/>
        <v>0</v>
      </c>
      <c r="M449" s="23"/>
    </row>
    <row r="450" spans="1:13" ht="18.95" customHeight="1">
      <c r="A450" s="22" t="s">
        <v>103</v>
      </c>
      <c r="B450" s="22" t="s">
        <v>420</v>
      </c>
      <c r="C450" s="25" t="s">
        <v>68</v>
      </c>
      <c r="D450" s="22">
        <v>106</v>
      </c>
      <c r="E450" s="22"/>
      <c r="F450" s="22">
        <f t="shared" si="328"/>
        <v>0</v>
      </c>
      <c r="G450" s="22"/>
      <c r="H450" s="22">
        <f t="shared" si="329"/>
        <v>0</v>
      </c>
      <c r="I450" s="22"/>
      <c r="J450" s="22">
        <f t="shared" si="330"/>
        <v>0</v>
      </c>
      <c r="K450" s="22">
        <f t="shared" si="331"/>
        <v>0</v>
      </c>
      <c r="L450" s="22">
        <f t="shared" si="332"/>
        <v>0</v>
      </c>
      <c r="M450" s="23"/>
    </row>
    <row r="451" spans="1:13" ht="18.95" customHeight="1">
      <c r="A451" s="22" t="s">
        <v>190</v>
      </c>
      <c r="B451" s="22"/>
      <c r="C451" s="27" t="s">
        <v>191</v>
      </c>
      <c r="D451" s="22">
        <v>4</v>
      </c>
      <c r="E451" s="22"/>
      <c r="F451" s="22">
        <f t="shared" si="328"/>
        <v>0</v>
      </c>
      <c r="G451" s="22"/>
      <c r="H451" s="22">
        <f t="shared" si="329"/>
        <v>0</v>
      </c>
      <c r="I451" s="22"/>
      <c r="J451" s="22">
        <f t="shared" si="330"/>
        <v>0</v>
      </c>
      <c r="K451" s="22">
        <f t="shared" si="331"/>
        <v>0</v>
      </c>
      <c r="L451" s="22">
        <f t="shared" si="332"/>
        <v>0</v>
      </c>
      <c r="M451" s="23"/>
    </row>
    <row r="452" spans="1:13" ht="18.95" customHeight="1">
      <c r="A452" s="22" t="s">
        <v>192</v>
      </c>
      <c r="B452" s="22" t="s">
        <v>193</v>
      </c>
      <c r="C452" s="27" t="s">
        <v>191</v>
      </c>
      <c r="D452" s="22">
        <v>4</v>
      </c>
      <c r="E452" s="22"/>
      <c r="F452" s="22">
        <f t="shared" si="328"/>
        <v>0</v>
      </c>
      <c r="G452" s="22"/>
      <c r="H452" s="22">
        <f t="shared" si="329"/>
        <v>0</v>
      </c>
      <c r="I452" s="22"/>
      <c r="J452" s="22">
        <f t="shared" si="330"/>
        <v>0</v>
      </c>
      <c r="K452" s="22">
        <f t="shared" si="331"/>
        <v>0</v>
      </c>
      <c r="L452" s="22">
        <f t="shared" si="332"/>
        <v>0</v>
      </c>
      <c r="M452" s="23"/>
    </row>
    <row r="453" spans="1:13" ht="18.95" customHeight="1">
      <c r="A453" s="22" t="s">
        <v>106</v>
      </c>
      <c r="B453" s="22" t="s">
        <v>107</v>
      </c>
      <c r="C453" s="27" t="s">
        <v>68</v>
      </c>
      <c r="D453" s="22">
        <v>8</v>
      </c>
      <c r="E453" s="22"/>
      <c r="F453" s="22">
        <f t="shared" si="328"/>
        <v>0</v>
      </c>
      <c r="G453" s="21"/>
      <c r="H453" s="22">
        <f t="shared" si="329"/>
        <v>0</v>
      </c>
      <c r="I453" s="22"/>
      <c r="J453" s="22">
        <f t="shared" si="330"/>
        <v>0</v>
      </c>
      <c r="K453" s="22">
        <f t="shared" si="331"/>
        <v>0</v>
      </c>
      <c r="L453" s="22">
        <f t="shared" si="332"/>
        <v>0</v>
      </c>
      <c r="M453" s="23"/>
    </row>
    <row r="454" spans="1:13" ht="18.95" customHeight="1">
      <c r="A454" s="1" t="s">
        <v>194</v>
      </c>
      <c r="B454" s="22"/>
      <c r="C454" s="25"/>
      <c r="D454" s="22"/>
      <c r="E454" s="22"/>
      <c r="F454" s="22"/>
      <c r="G454" s="22"/>
      <c r="H454" s="22"/>
      <c r="I454" s="22"/>
      <c r="J454" s="22"/>
      <c r="K454" s="22"/>
      <c r="L454" s="22"/>
      <c r="M454" s="23"/>
    </row>
    <row r="455" spans="1:13" ht="18.95" customHeight="1">
      <c r="A455" s="1" t="s">
        <v>342</v>
      </c>
      <c r="B455" s="22"/>
      <c r="C455" s="27"/>
      <c r="D455" s="22"/>
      <c r="E455" s="22"/>
      <c r="F455" s="22"/>
      <c r="G455" s="22"/>
      <c r="H455" s="22"/>
      <c r="I455" s="22"/>
      <c r="J455" s="22"/>
      <c r="K455" s="22"/>
      <c r="L455" s="22"/>
      <c r="M455" s="23"/>
    </row>
    <row r="456" spans="1:13" ht="18.95" customHeight="1">
      <c r="A456" s="22" t="s">
        <v>195</v>
      </c>
      <c r="B456" s="22" t="s">
        <v>202</v>
      </c>
      <c r="C456" s="27" t="s">
        <v>210</v>
      </c>
      <c r="D456" s="22">
        <v>1</v>
      </c>
      <c r="E456" s="22"/>
      <c r="F456" s="22">
        <f t="shared" ref="F456:F465" si="343">D456*E456</f>
        <v>0</v>
      </c>
      <c r="G456" s="22"/>
      <c r="H456" s="22">
        <f t="shared" ref="H456:H465" si="344">D456*G456</f>
        <v>0</v>
      </c>
      <c r="I456" s="22"/>
      <c r="J456" s="22">
        <f t="shared" ref="J456:J465" si="345">D456*I456</f>
        <v>0</v>
      </c>
      <c r="K456" s="22">
        <f t="shared" ref="K456:K465" si="346">E456+G456+I456</f>
        <v>0</v>
      </c>
      <c r="L456" s="22">
        <f t="shared" ref="L456:L465" si="347">D456*K456</f>
        <v>0</v>
      </c>
      <c r="M456" s="23"/>
    </row>
    <row r="457" spans="1:13" ht="18.95" customHeight="1">
      <c r="A457" s="22" t="s">
        <v>196</v>
      </c>
      <c r="B457" s="22" t="s">
        <v>203</v>
      </c>
      <c r="C457" s="27" t="s">
        <v>210</v>
      </c>
      <c r="D457" s="22">
        <v>1</v>
      </c>
      <c r="E457" s="22"/>
      <c r="F457" s="22">
        <f t="shared" si="343"/>
        <v>0</v>
      </c>
      <c r="G457" s="22"/>
      <c r="H457" s="22">
        <f t="shared" si="344"/>
        <v>0</v>
      </c>
      <c r="I457" s="22"/>
      <c r="J457" s="22">
        <f t="shared" si="345"/>
        <v>0</v>
      </c>
      <c r="K457" s="22">
        <f t="shared" si="346"/>
        <v>0</v>
      </c>
      <c r="L457" s="22">
        <f t="shared" si="347"/>
        <v>0</v>
      </c>
      <c r="M457" s="23"/>
    </row>
    <row r="458" spans="1:13" ht="18.95" customHeight="1">
      <c r="A458" s="22" t="s">
        <v>196</v>
      </c>
      <c r="B458" s="22" t="s">
        <v>379</v>
      </c>
      <c r="C458" s="27" t="s">
        <v>210</v>
      </c>
      <c r="D458" s="22">
        <v>3</v>
      </c>
      <c r="E458" s="22"/>
      <c r="F458" s="22">
        <f t="shared" si="343"/>
        <v>0</v>
      </c>
      <c r="G458" s="22"/>
      <c r="H458" s="22">
        <f t="shared" si="344"/>
        <v>0</v>
      </c>
      <c r="I458" s="22"/>
      <c r="J458" s="22">
        <f t="shared" si="345"/>
        <v>0</v>
      </c>
      <c r="K458" s="22">
        <f t="shared" si="346"/>
        <v>0</v>
      </c>
      <c r="L458" s="22">
        <f t="shared" si="347"/>
        <v>0</v>
      </c>
      <c r="M458" s="23"/>
    </row>
    <row r="459" spans="1:13" ht="18.95" customHeight="1">
      <c r="A459" s="22" t="s">
        <v>197</v>
      </c>
      <c r="B459" s="22" t="s">
        <v>204</v>
      </c>
      <c r="C459" s="27" t="s">
        <v>211</v>
      </c>
      <c r="D459" s="22">
        <v>4</v>
      </c>
      <c r="E459" s="22"/>
      <c r="F459" s="22">
        <f t="shared" si="343"/>
        <v>0</v>
      </c>
      <c r="G459" s="22"/>
      <c r="H459" s="22">
        <f t="shared" si="344"/>
        <v>0</v>
      </c>
      <c r="I459" s="22"/>
      <c r="J459" s="22">
        <f t="shared" si="345"/>
        <v>0</v>
      </c>
      <c r="K459" s="22">
        <f t="shared" si="346"/>
        <v>0</v>
      </c>
      <c r="L459" s="22">
        <f t="shared" si="347"/>
        <v>0</v>
      </c>
      <c r="M459" s="23"/>
    </row>
    <row r="460" spans="1:13" ht="18.95" customHeight="1">
      <c r="A460" s="22" t="s">
        <v>198</v>
      </c>
      <c r="B460" s="22" t="s">
        <v>205</v>
      </c>
      <c r="C460" s="27" t="s">
        <v>212</v>
      </c>
      <c r="D460" s="22">
        <v>1</v>
      </c>
      <c r="E460" s="22"/>
      <c r="F460" s="22">
        <f t="shared" si="343"/>
        <v>0</v>
      </c>
      <c r="G460" s="22"/>
      <c r="H460" s="22">
        <f t="shared" si="344"/>
        <v>0</v>
      </c>
      <c r="I460" s="22"/>
      <c r="J460" s="22">
        <f t="shared" si="345"/>
        <v>0</v>
      </c>
      <c r="K460" s="22">
        <f t="shared" si="346"/>
        <v>0</v>
      </c>
      <c r="L460" s="22">
        <f t="shared" si="347"/>
        <v>0</v>
      </c>
      <c r="M460" s="23"/>
    </row>
    <row r="461" spans="1:13" ht="18.95" customHeight="1">
      <c r="A461" s="22" t="s">
        <v>198</v>
      </c>
      <c r="B461" s="22" t="s">
        <v>206</v>
      </c>
      <c r="C461" s="27" t="s">
        <v>213</v>
      </c>
      <c r="D461" s="22">
        <v>1</v>
      </c>
      <c r="E461" s="22"/>
      <c r="F461" s="22">
        <f t="shared" si="343"/>
        <v>0</v>
      </c>
      <c r="G461" s="22"/>
      <c r="H461" s="22">
        <f t="shared" si="344"/>
        <v>0</v>
      </c>
      <c r="I461" s="22"/>
      <c r="J461" s="22">
        <f t="shared" si="345"/>
        <v>0</v>
      </c>
      <c r="K461" s="22">
        <f t="shared" si="346"/>
        <v>0</v>
      </c>
      <c r="L461" s="22">
        <f t="shared" si="347"/>
        <v>0</v>
      </c>
      <c r="M461" s="23"/>
    </row>
    <row r="462" spans="1:13" ht="18.95" customHeight="1">
      <c r="A462" s="22" t="s">
        <v>198</v>
      </c>
      <c r="B462" s="22" t="s">
        <v>207</v>
      </c>
      <c r="C462" s="27" t="s">
        <v>213</v>
      </c>
      <c r="D462" s="22">
        <v>1</v>
      </c>
      <c r="E462" s="22"/>
      <c r="F462" s="22">
        <f t="shared" si="343"/>
        <v>0</v>
      </c>
      <c r="G462" s="22"/>
      <c r="H462" s="22">
        <f t="shared" si="344"/>
        <v>0</v>
      </c>
      <c r="I462" s="22"/>
      <c r="J462" s="22">
        <f t="shared" si="345"/>
        <v>0</v>
      </c>
      <c r="K462" s="22">
        <f t="shared" si="346"/>
        <v>0</v>
      </c>
      <c r="L462" s="22">
        <f t="shared" si="347"/>
        <v>0</v>
      </c>
      <c r="M462" s="23"/>
    </row>
    <row r="463" spans="1:13" ht="18.95" customHeight="1">
      <c r="A463" s="22" t="s">
        <v>199</v>
      </c>
      <c r="B463" s="22" t="s">
        <v>208</v>
      </c>
      <c r="C463" s="27" t="s">
        <v>63</v>
      </c>
      <c r="D463" s="22">
        <v>4</v>
      </c>
      <c r="E463" s="22"/>
      <c r="F463" s="22">
        <f t="shared" si="343"/>
        <v>0</v>
      </c>
      <c r="G463" s="22"/>
      <c r="H463" s="22">
        <f t="shared" si="344"/>
        <v>0</v>
      </c>
      <c r="I463" s="22"/>
      <c r="J463" s="22">
        <f t="shared" si="345"/>
        <v>0</v>
      </c>
      <c r="K463" s="22">
        <f t="shared" si="346"/>
        <v>0</v>
      </c>
      <c r="L463" s="22">
        <f t="shared" si="347"/>
        <v>0</v>
      </c>
      <c r="M463" s="23"/>
    </row>
    <row r="464" spans="1:13" ht="18.95" customHeight="1">
      <c r="A464" s="22" t="s">
        <v>200</v>
      </c>
      <c r="B464" s="22"/>
      <c r="C464" s="27" t="s">
        <v>63</v>
      </c>
      <c r="D464" s="22">
        <v>4</v>
      </c>
      <c r="E464" s="22"/>
      <c r="F464" s="22">
        <f t="shared" si="343"/>
        <v>0</v>
      </c>
      <c r="G464" s="22"/>
      <c r="H464" s="22">
        <f t="shared" si="344"/>
        <v>0</v>
      </c>
      <c r="I464" s="22"/>
      <c r="J464" s="22">
        <f t="shared" si="345"/>
        <v>0</v>
      </c>
      <c r="K464" s="22">
        <f t="shared" si="346"/>
        <v>0</v>
      </c>
      <c r="L464" s="22">
        <f t="shared" si="347"/>
        <v>0</v>
      </c>
      <c r="M464" s="23"/>
    </row>
    <row r="465" spans="1:13" ht="18.95" customHeight="1">
      <c r="A465" s="22" t="s">
        <v>201</v>
      </c>
      <c r="B465" s="22" t="s">
        <v>209</v>
      </c>
      <c r="C465" s="27" t="s">
        <v>214</v>
      </c>
      <c r="D465" s="22">
        <v>1</v>
      </c>
      <c r="E465" s="22"/>
      <c r="F465" s="22">
        <f t="shared" si="343"/>
        <v>0</v>
      </c>
      <c r="G465" s="22"/>
      <c r="H465" s="22">
        <f t="shared" si="344"/>
        <v>0</v>
      </c>
      <c r="I465" s="22"/>
      <c r="J465" s="22">
        <f t="shared" si="345"/>
        <v>0</v>
      </c>
      <c r="K465" s="22">
        <f t="shared" si="346"/>
        <v>0</v>
      </c>
      <c r="L465" s="22">
        <f t="shared" si="347"/>
        <v>0</v>
      </c>
      <c r="M465" s="23"/>
    </row>
    <row r="466" spans="1:13" ht="18.95" customHeight="1">
      <c r="A466" s="1" t="s">
        <v>343</v>
      </c>
      <c r="B466" s="22"/>
      <c r="C466" s="27"/>
      <c r="D466" s="22"/>
      <c r="E466" s="22"/>
      <c r="F466" s="22"/>
      <c r="G466" s="22"/>
      <c r="H466" s="22"/>
      <c r="I466" s="22"/>
      <c r="J466" s="22"/>
      <c r="K466" s="22"/>
      <c r="L466" s="22"/>
      <c r="M466" s="23"/>
    </row>
    <row r="467" spans="1:13" ht="18.95" customHeight="1">
      <c r="A467" s="22" t="s">
        <v>215</v>
      </c>
      <c r="B467" s="22"/>
      <c r="C467" s="27" t="s">
        <v>210</v>
      </c>
      <c r="D467" s="22">
        <v>4</v>
      </c>
      <c r="E467" s="22"/>
      <c r="F467" s="22">
        <f t="shared" ref="F467:F479" si="348">D467*E467</f>
        <v>0</v>
      </c>
      <c r="G467" s="22"/>
      <c r="H467" s="22">
        <f t="shared" ref="H467:H479" si="349">D467*G467</f>
        <v>0</v>
      </c>
      <c r="I467" s="22"/>
      <c r="J467" s="22">
        <f t="shared" ref="J467:J479" si="350">D467*I467</f>
        <v>0</v>
      </c>
      <c r="K467" s="22">
        <f t="shared" ref="K467:K479" si="351">E467+G467+I467</f>
        <v>0</v>
      </c>
      <c r="L467" s="22">
        <f t="shared" ref="L467:L479" si="352">D467*K467</f>
        <v>0</v>
      </c>
      <c r="M467" s="23"/>
    </row>
    <row r="468" spans="1:13" ht="18.95" customHeight="1">
      <c r="A468" s="22" t="s">
        <v>216</v>
      </c>
      <c r="B468" s="22"/>
      <c r="C468" s="27" t="s">
        <v>210</v>
      </c>
      <c r="D468" s="22">
        <v>4</v>
      </c>
      <c r="E468" s="22"/>
      <c r="F468" s="22">
        <f t="shared" si="348"/>
        <v>0</v>
      </c>
      <c r="G468" s="22"/>
      <c r="H468" s="22">
        <f t="shared" si="349"/>
        <v>0</v>
      </c>
      <c r="I468" s="22"/>
      <c r="J468" s="22">
        <f t="shared" si="350"/>
        <v>0</v>
      </c>
      <c r="K468" s="22">
        <f t="shared" si="351"/>
        <v>0</v>
      </c>
      <c r="L468" s="22">
        <f t="shared" si="352"/>
        <v>0</v>
      </c>
      <c r="M468" s="23"/>
    </row>
    <row r="469" spans="1:13" ht="18.95" customHeight="1">
      <c r="A469" s="22" t="s">
        <v>217</v>
      </c>
      <c r="B469" s="22"/>
      <c r="C469" s="27" t="s">
        <v>210</v>
      </c>
      <c r="D469" s="22">
        <v>4</v>
      </c>
      <c r="E469" s="22"/>
      <c r="F469" s="22">
        <f t="shared" si="348"/>
        <v>0</v>
      </c>
      <c r="G469" s="22"/>
      <c r="H469" s="22">
        <f t="shared" si="349"/>
        <v>0</v>
      </c>
      <c r="I469" s="22"/>
      <c r="J469" s="22">
        <f t="shared" si="350"/>
        <v>0</v>
      </c>
      <c r="K469" s="22">
        <f t="shared" si="351"/>
        <v>0</v>
      </c>
      <c r="L469" s="22">
        <f t="shared" si="352"/>
        <v>0</v>
      </c>
      <c r="M469" s="23"/>
    </row>
    <row r="470" spans="1:13" ht="18.95" customHeight="1">
      <c r="A470" s="22" t="s">
        <v>218</v>
      </c>
      <c r="B470" s="22"/>
      <c r="C470" s="27" t="s">
        <v>210</v>
      </c>
      <c r="D470" s="22">
        <v>4</v>
      </c>
      <c r="E470" s="22"/>
      <c r="F470" s="22">
        <f t="shared" si="348"/>
        <v>0</v>
      </c>
      <c r="G470" s="22"/>
      <c r="H470" s="22">
        <f t="shared" si="349"/>
        <v>0</v>
      </c>
      <c r="I470" s="22"/>
      <c r="J470" s="22">
        <f t="shared" si="350"/>
        <v>0</v>
      </c>
      <c r="K470" s="22">
        <f t="shared" si="351"/>
        <v>0</v>
      </c>
      <c r="L470" s="22">
        <f t="shared" si="352"/>
        <v>0</v>
      </c>
      <c r="M470" s="23"/>
    </row>
    <row r="471" spans="1:13" ht="18.95" customHeight="1">
      <c r="A471" s="22" t="s">
        <v>219</v>
      </c>
      <c r="B471" s="22"/>
      <c r="C471" s="27" t="s">
        <v>210</v>
      </c>
      <c r="D471" s="22">
        <v>4</v>
      </c>
      <c r="E471" s="22"/>
      <c r="F471" s="22">
        <f t="shared" si="348"/>
        <v>0</v>
      </c>
      <c r="G471" s="22"/>
      <c r="H471" s="22">
        <f t="shared" si="349"/>
        <v>0</v>
      </c>
      <c r="I471" s="22"/>
      <c r="J471" s="22">
        <f t="shared" si="350"/>
        <v>0</v>
      </c>
      <c r="K471" s="22">
        <f t="shared" si="351"/>
        <v>0</v>
      </c>
      <c r="L471" s="22">
        <f t="shared" si="352"/>
        <v>0</v>
      </c>
      <c r="M471" s="23"/>
    </row>
    <row r="472" spans="1:13" ht="18.95" customHeight="1">
      <c r="A472" s="22" t="s">
        <v>225</v>
      </c>
      <c r="B472" s="22"/>
      <c r="C472" s="27" t="s">
        <v>214</v>
      </c>
      <c r="D472" s="22">
        <v>1</v>
      </c>
      <c r="E472" s="22"/>
      <c r="F472" s="22">
        <f t="shared" si="348"/>
        <v>0</v>
      </c>
      <c r="G472" s="22"/>
      <c r="H472" s="22">
        <f t="shared" si="349"/>
        <v>0</v>
      </c>
      <c r="I472" s="22"/>
      <c r="J472" s="22">
        <f t="shared" si="350"/>
        <v>0</v>
      </c>
      <c r="K472" s="22">
        <f t="shared" si="351"/>
        <v>0</v>
      </c>
      <c r="L472" s="22">
        <f t="shared" si="352"/>
        <v>0</v>
      </c>
      <c r="M472" s="23"/>
    </row>
    <row r="473" spans="1:13" ht="18.95" customHeight="1">
      <c r="A473" s="22" t="s">
        <v>381</v>
      </c>
      <c r="B473" s="22"/>
      <c r="C473" s="27" t="s">
        <v>214</v>
      </c>
      <c r="D473" s="22">
        <v>1</v>
      </c>
      <c r="E473" s="22"/>
      <c r="F473" s="22">
        <f t="shared" si="348"/>
        <v>0</v>
      </c>
      <c r="G473" s="22"/>
      <c r="H473" s="22">
        <f t="shared" si="349"/>
        <v>0</v>
      </c>
      <c r="I473" s="22"/>
      <c r="J473" s="22">
        <f t="shared" si="350"/>
        <v>0</v>
      </c>
      <c r="K473" s="22">
        <f t="shared" si="351"/>
        <v>0</v>
      </c>
      <c r="L473" s="22">
        <f t="shared" si="352"/>
        <v>0</v>
      </c>
      <c r="M473" s="23"/>
    </row>
    <row r="474" spans="1:13" ht="18.95" customHeight="1">
      <c r="A474" s="1" t="s">
        <v>344</v>
      </c>
      <c r="B474" s="22"/>
      <c r="C474" s="27"/>
      <c r="D474" s="22"/>
      <c r="E474" s="22"/>
      <c r="F474" s="22"/>
      <c r="G474" s="22"/>
      <c r="H474" s="22"/>
      <c r="I474" s="22"/>
      <c r="J474" s="22"/>
      <c r="K474" s="22"/>
      <c r="L474" s="22"/>
      <c r="M474" s="23"/>
    </row>
    <row r="475" spans="1:13" ht="18.95" customHeight="1">
      <c r="A475" s="22" t="s">
        <v>220</v>
      </c>
      <c r="B475" s="22"/>
      <c r="C475" s="27" t="s">
        <v>210</v>
      </c>
      <c r="D475" s="22">
        <v>4</v>
      </c>
      <c r="E475" s="22"/>
      <c r="F475" s="22">
        <f t="shared" si="348"/>
        <v>0</v>
      </c>
      <c r="G475" s="22"/>
      <c r="H475" s="22">
        <f t="shared" si="349"/>
        <v>0</v>
      </c>
      <c r="I475" s="22"/>
      <c r="J475" s="22">
        <f t="shared" si="350"/>
        <v>0</v>
      </c>
      <c r="K475" s="22">
        <f t="shared" si="351"/>
        <v>0</v>
      </c>
      <c r="L475" s="22">
        <f t="shared" si="352"/>
        <v>0</v>
      </c>
      <c r="M475" s="23"/>
    </row>
    <row r="476" spans="1:13" ht="18.95" customHeight="1">
      <c r="A476" s="22" t="s">
        <v>221</v>
      </c>
      <c r="B476" s="22"/>
      <c r="C476" s="27" t="s">
        <v>210</v>
      </c>
      <c r="D476" s="22">
        <v>4</v>
      </c>
      <c r="E476" s="22"/>
      <c r="F476" s="22">
        <f t="shared" si="348"/>
        <v>0</v>
      </c>
      <c r="G476" s="22"/>
      <c r="H476" s="22">
        <f t="shared" si="349"/>
        <v>0</v>
      </c>
      <c r="I476" s="22"/>
      <c r="J476" s="22">
        <f t="shared" si="350"/>
        <v>0</v>
      </c>
      <c r="K476" s="22">
        <f t="shared" si="351"/>
        <v>0</v>
      </c>
      <c r="L476" s="22">
        <f t="shared" si="352"/>
        <v>0</v>
      </c>
      <c r="M476" s="23"/>
    </row>
    <row r="477" spans="1:13" ht="18.95" customHeight="1">
      <c r="A477" s="22" t="s">
        <v>222</v>
      </c>
      <c r="B477" s="22"/>
      <c r="C477" s="27" t="s">
        <v>210</v>
      </c>
      <c r="D477" s="22">
        <v>4</v>
      </c>
      <c r="E477" s="22"/>
      <c r="F477" s="22">
        <f t="shared" si="348"/>
        <v>0</v>
      </c>
      <c r="G477" s="22"/>
      <c r="H477" s="22">
        <f t="shared" si="349"/>
        <v>0</v>
      </c>
      <c r="I477" s="22"/>
      <c r="J477" s="22">
        <f t="shared" si="350"/>
        <v>0</v>
      </c>
      <c r="K477" s="22">
        <f t="shared" si="351"/>
        <v>0</v>
      </c>
      <c r="L477" s="22">
        <f t="shared" si="352"/>
        <v>0</v>
      </c>
      <c r="M477" s="23"/>
    </row>
    <row r="478" spans="1:13" ht="18.95" customHeight="1">
      <c r="A478" s="22" t="s">
        <v>223</v>
      </c>
      <c r="B478" s="22"/>
      <c r="C478" s="27" t="s">
        <v>210</v>
      </c>
      <c r="D478" s="22">
        <v>4</v>
      </c>
      <c r="E478" s="22"/>
      <c r="F478" s="22">
        <f t="shared" si="348"/>
        <v>0</v>
      </c>
      <c r="G478" s="22"/>
      <c r="H478" s="22">
        <f t="shared" si="349"/>
        <v>0</v>
      </c>
      <c r="I478" s="22"/>
      <c r="J478" s="22">
        <f t="shared" si="350"/>
        <v>0</v>
      </c>
      <c r="K478" s="22">
        <f t="shared" si="351"/>
        <v>0</v>
      </c>
      <c r="L478" s="22">
        <f t="shared" si="352"/>
        <v>0</v>
      </c>
      <c r="M478" s="23"/>
    </row>
    <row r="479" spans="1:13" ht="18.95" customHeight="1">
      <c r="A479" s="22" t="s">
        <v>224</v>
      </c>
      <c r="B479" s="22"/>
      <c r="C479" s="27" t="s">
        <v>210</v>
      </c>
      <c r="D479" s="22">
        <v>4</v>
      </c>
      <c r="E479" s="22"/>
      <c r="F479" s="22">
        <f t="shared" si="348"/>
        <v>0</v>
      </c>
      <c r="G479" s="22"/>
      <c r="H479" s="22">
        <f t="shared" si="349"/>
        <v>0</v>
      </c>
      <c r="I479" s="22"/>
      <c r="J479" s="22">
        <f t="shared" si="350"/>
        <v>0</v>
      </c>
      <c r="K479" s="22">
        <f t="shared" si="351"/>
        <v>0</v>
      </c>
      <c r="L479" s="22">
        <f t="shared" si="352"/>
        <v>0</v>
      </c>
      <c r="M479" s="23"/>
    </row>
    <row r="480" spans="1:13" ht="18.95" customHeight="1">
      <c r="A480" s="50" t="s">
        <v>227</v>
      </c>
      <c r="B480" s="51"/>
      <c r="C480" s="50"/>
      <c r="D480" s="51"/>
      <c r="E480" s="51"/>
      <c r="F480" s="51">
        <f>SUM(F415:F479)</f>
        <v>0</v>
      </c>
      <c r="G480" s="51"/>
      <c r="H480" s="51">
        <f>SUM(H415:H479)</f>
        <v>0</v>
      </c>
      <c r="I480" s="51"/>
      <c r="J480" s="51">
        <f>SUM(J415:J479)</f>
        <v>0</v>
      </c>
      <c r="K480" s="51"/>
      <c r="L480" s="51">
        <f>SUM(L415:L479)</f>
        <v>0</v>
      </c>
      <c r="M480" s="52"/>
    </row>
    <row r="481" spans="1:13" ht="18.95" customHeight="1">
      <c r="A481" s="22"/>
      <c r="B481" s="22"/>
      <c r="C481" s="27"/>
      <c r="D481" s="22"/>
      <c r="E481" s="22"/>
      <c r="F481" s="22"/>
      <c r="G481" s="22"/>
      <c r="H481" s="22"/>
      <c r="I481" s="22"/>
      <c r="J481" s="22"/>
      <c r="K481" s="22"/>
      <c r="L481" s="22"/>
      <c r="M481" s="23"/>
    </row>
    <row r="482" spans="1:13" ht="18.95" customHeight="1">
      <c r="A482" s="1" t="s">
        <v>345</v>
      </c>
      <c r="B482" s="22"/>
      <c r="C482" s="25"/>
      <c r="D482" s="22"/>
      <c r="E482" s="22"/>
      <c r="F482" s="22"/>
      <c r="G482" s="22"/>
      <c r="H482" s="22"/>
      <c r="I482" s="22"/>
      <c r="J482" s="22"/>
      <c r="K482" s="22"/>
      <c r="L482" s="22"/>
      <c r="M482" s="23"/>
    </row>
    <row r="483" spans="1:13" ht="18.95" customHeight="1">
      <c r="A483" s="1" t="s">
        <v>71</v>
      </c>
      <c r="B483" s="1"/>
      <c r="C483" s="24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8.95" customHeight="1">
      <c r="A484" s="22" t="s">
        <v>70</v>
      </c>
      <c r="B484" s="23"/>
      <c r="C484" s="17" t="s">
        <v>68</v>
      </c>
      <c r="D484" s="22">
        <v>417</v>
      </c>
      <c r="E484" s="23"/>
      <c r="F484" s="22">
        <f t="shared" ref="F484:F490" si="353">D484*E484</f>
        <v>0</v>
      </c>
      <c r="G484" s="37"/>
      <c r="H484" s="22">
        <f t="shared" ref="H484:H490" si="354">D484*G484</f>
        <v>0</v>
      </c>
      <c r="I484" s="37"/>
      <c r="J484" s="37">
        <f t="shared" ref="J484" si="355">D484*I484</f>
        <v>0</v>
      </c>
      <c r="K484" s="22">
        <f t="shared" ref="K484:K490" si="356">E484+G484+I484</f>
        <v>0</v>
      </c>
      <c r="L484" s="22">
        <f t="shared" ref="L484:L490" si="357">D484*K484</f>
        <v>0</v>
      </c>
      <c r="M484" s="1"/>
    </row>
    <row r="485" spans="1:13" ht="18.95" customHeight="1">
      <c r="A485" s="22" t="s">
        <v>58</v>
      </c>
      <c r="B485" s="23"/>
      <c r="C485" s="17" t="s">
        <v>68</v>
      </c>
      <c r="D485" s="37">
        <v>417</v>
      </c>
      <c r="E485" s="23"/>
      <c r="F485" s="22">
        <f t="shared" si="353"/>
        <v>0</v>
      </c>
      <c r="G485" s="37"/>
      <c r="H485" s="22">
        <f t="shared" si="354"/>
        <v>0</v>
      </c>
      <c r="I485" s="37"/>
      <c r="J485" s="22">
        <f t="shared" ref="J485:J490" si="358">D485*I485</f>
        <v>0</v>
      </c>
      <c r="K485" s="22">
        <f t="shared" si="356"/>
        <v>0</v>
      </c>
      <c r="L485" s="22">
        <f t="shared" si="357"/>
        <v>0</v>
      </c>
      <c r="M485" s="1"/>
    </row>
    <row r="486" spans="1:13" ht="18.95" customHeight="1">
      <c r="A486" s="22" t="s">
        <v>60</v>
      </c>
      <c r="B486" s="23"/>
      <c r="C486" s="17" t="s">
        <v>68</v>
      </c>
      <c r="D486" s="37">
        <v>417</v>
      </c>
      <c r="E486" s="23"/>
      <c r="F486" s="22">
        <f t="shared" si="353"/>
        <v>0</v>
      </c>
      <c r="G486" s="22"/>
      <c r="H486" s="22">
        <f t="shared" si="354"/>
        <v>0</v>
      </c>
      <c r="I486" s="37"/>
      <c r="J486" s="22">
        <f t="shared" si="358"/>
        <v>0</v>
      </c>
      <c r="K486" s="22">
        <f t="shared" si="356"/>
        <v>0</v>
      </c>
      <c r="L486" s="22">
        <f t="shared" si="357"/>
        <v>0</v>
      </c>
      <c r="M486" s="1"/>
    </row>
    <row r="487" spans="1:13" ht="18.95" customHeight="1">
      <c r="A487" s="22" t="s">
        <v>72</v>
      </c>
      <c r="B487" s="23"/>
      <c r="C487" s="17" t="s">
        <v>68</v>
      </c>
      <c r="D487" s="37">
        <v>417</v>
      </c>
      <c r="E487" s="23"/>
      <c r="F487" s="22">
        <f t="shared" si="353"/>
        <v>0</v>
      </c>
      <c r="G487" s="22"/>
      <c r="H487" s="22">
        <f t="shared" si="354"/>
        <v>0</v>
      </c>
      <c r="I487" s="37"/>
      <c r="J487" s="22">
        <f t="shared" si="358"/>
        <v>0</v>
      </c>
      <c r="K487" s="22">
        <f t="shared" si="356"/>
        <v>0</v>
      </c>
      <c r="L487" s="22">
        <f t="shared" si="357"/>
        <v>0</v>
      </c>
      <c r="M487" s="1"/>
    </row>
    <row r="488" spans="1:13" ht="18.95" customHeight="1">
      <c r="A488" s="22" t="s">
        <v>73</v>
      </c>
      <c r="B488" s="22"/>
      <c r="C488" s="17" t="s">
        <v>68</v>
      </c>
      <c r="D488" s="37">
        <v>417</v>
      </c>
      <c r="E488" s="22"/>
      <c r="F488" s="22">
        <f t="shared" si="353"/>
        <v>0</v>
      </c>
      <c r="G488" s="37"/>
      <c r="H488" s="22">
        <f t="shared" si="354"/>
        <v>0</v>
      </c>
      <c r="I488" s="37"/>
      <c r="J488" s="22">
        <f t="shared" si="358"/>
        <v>0</v>
      </c>
      <c r="K488" s="22">
        <f t="shared" si="356"/>
        <v>0</v>
      </c>
      <c r="L488" s="22">
        <f t="shared" si="357"/>
        <v>0</v>
      </c>
      <c r="M488" s="1"/>
    </row>
    <row r="489" spans="1:13" ht="18.95" customHeight="1">
      <c r="A489" s="22" t="s">
        <v>56</v>
      </c>
      <c r="B489" s="22" t="s">
        <v>54</v>
      </c>
      <c r="C489" s="17" t="s">
        <v>68</v>
      </c>
      <c r="D489" s="37">
        <v>417</v>
      </c>
      <c r="E489" s="22"/>
      <c r="F489" s="22">
        <f t="shared" si="353"/>
        <v>0</v>
      </c>
      <c r="G489" s="22"/>
      <c r="H489" s="22">
        <f t="shared" si="354"/>
        <v>0</v>
      </c>
      <c r="I489" s="37"/>
      <c r="J489" s="22">
        <f t="shared" si="358"/>
        <v>0</v>
      </c>
      <c r="K489" s="22">
        <f t="shared" si="356"/>
        <v>0</v>
      </c>
      <c r="L489" s="22">
        <f t="shared" si="357"/>
        <v>0</v>
      </c>
      <c r="M489" s="1"/>
    </row>
    <row r="490" spans="1:13" ht="18.95" customHeight="1">
      <c r="A490" s="22" t="s">
        <v>65</v>
      </c>
      <c r="B490" s="21" t="s">
        <v>66</v>
      </c>
      <c r="C490" s="25" t="s">
        <v>68</v>
      </c>
      <c r="D490" s="37">
        <v>417</v>
      </c>
      <c r="E490" s="21"/>
      <c r="F490" s="22">
        <f t="shared" si="353"/>
        <v>0</v>
      </c>
      <c r="G490" s="21"/>
      <c r="H490" s="22">
        <f t="shared" si="354"/>
        <v>0</v>
      </c>
      <c r="I490" s="21"/>
      <c r="J490" s="22">
        <f t="shared" si="358"/>
        <v>0</v>
      </c>
      <c r="K490" s="22">
        <f t="shared" si="356"/>
        <v>0</v>
      </c>
      <c r="L490" s="22">
        <f t="shared" si="357"/>
        <v>0</v>
      </c>
      <c r="M490" s="1"/>
    </row>
    <row r="491" spans="1:13" ht="18.95" customHeight="1">
      <c r="A491" s="1" t="s">
        <v>74</v>
      </c>
      <c r="B491" s="21"/>
      <c r="C491" s="25"/>
      <c r="D491" s="21"/>
      <c r="E491" s="21"/>
      <c r="F491" s="22"/>
      <c r="G491" s="21"/>
      <c r="H491" s="22"/>
      <c r="I491" s="21"/>
      <c r="J491" s="22"/>
      <c r="K491" s="22"/>
      <c r="L491" s="22"/>
      <c r="M491" s="1"/>
    </row>
    <row r="492" spans="1:13" ht="18.95" customHeight="1">
      <c r="A492" s="22" t="s">
        <v>109</v>
      </c>
      <c r="B492" s="21"/>
      <c r="C492" s="25" t="s">
        <v>68</v>
      </c>
      <c r="D492" s="37">
        <v>417</v>
      </c>
      <c r="E492" s="21"/>
      <c r="F492" s="22">
        <f t="shared" ref="F492:F498" si="359">D492*E492</f>
        <v>0</v>
      </c>
      <c r="G492" s="21"/>
      <c r="H492" s="22">
        <f t="shared" ref="H492:H498" si="360">D492*G492</f>
        <v>0</v>
      </c>
      <c r="I492" s="21"/>
      <c r="J492" s="22">
        <f t="shared" ref="J492:J498" si="361">D492*I492</f>
        <v>0</v>
      </c>
      <c r="K492" s="22">
        <f t="shared" ref="K492:K498" si="362">E492+G492+I492</f>
        <v>0</v>
      </c>
      <c r="L492" s="22">
        <f t="shared" ref="L492:L498" si="363">D492*K492</f>
        <v>0</v>
      </c>
      <c r="M492" s="1"/>
    </row>
    <row r="493" spans="1:13" ht="18.95" customHeight="1">
      <c r="A493" s="22" t="s">
        <v>168</v>
      </c>
      <c r="B493" s="22"/>
      <c r="C493" s="27" t="s">
        <v>102</v>
      </c>
      <c r="D493" s="22">
        <v>4</v>
      </c>
      <c r="E493" s="22"/>
      <c r="F493" s="22">
        <f t="shared" si="359"/>
        <v>0</v>
      </c>
      <c r="G493" s="21"/>
      <c r="H493" s="22">
        <f t="shared" si="360"/>
        <v>0</v>
      </c>
      <c r="I493" s="21"/>
      <c r="J493" s="22">
        <f t="shared" si="361"/>
        <v>0</v>
      </c>
      <c r="K493" s="22">
        <f t="shared" si="362"/>
        <v>0</v>
      </c>
      <c r="L493" s="22">
        <f t="shared" si="363"/>
        <v>0</v>
      </c>
      <c r="M493" s="1"/>
    </row>
    <row r="494" spans="1:13" ht="18.95" customHeight="1">
      <c r="A494" s="22" t="s">
        <v>110</v>
      </c>
      <c r="B494" s="21" t="s">
        <v>111</v>
      </c>
      <c r="C494" s="25" t="s">
        <v>68</v>
      </c>
      <c r="D494" s="37">
        <v>417</v>
      </c>
      <c r="E494" s="21"/>
      <c r="F494" s="22">
        <f t="shared" si="359"/>
        <v>0</v>
      </c>
      <c r="G494" s="21"/>
      <c r="H494" s="22">
        <f t="shared" si="360"/>
        <v>0</v>
      </c>
      <c r="I494" s="21"/>
      <c r="J494" s="22">
        <f t="shared" si="361"/>
        <v>0</v>
      </c>
      <c r="K494" s="22">
        <f t="shared" si="362"/>
        <v>0</v>
      </c>
      <c r="L494" s="22">
        <f t="shared" si="363"/>
        <v>0</v>
      </c>
      <c r="M494" s="1"/>
    </row>
    <row r="495" spans="1:13" ht="18.95" customHeight="1">
      <c r="A495" s="22" t="s">
        <v>141</v>
      </c>
      <c r="B495" s="21"/>
      <c r="C495" s="25" t="s">
        <v>68</v>
      </c>
      <c r="D495" s="22">
        <v>26</v>
      </c>
      <c r="E495" s="21"/>
      <c r="F495" s="22">
        <f t="shared" ref="F495" si="364">D495*E495</f>
        <v>0</v>
      </c>
      <c r="G495" s="21"/>
      <c r="H495" s="22">
        <f t="shared" ref="H495" si="365">D495*G495</f>
        <v>0</v>
      </c>
      <c r="I495" s="21"/>
      <c r="J495" s="22">
        <f t="shared" ref="J495" si="366">D495*I495</f>
        <v>0</v>
      </c>
      <c r="K495" s="22">
        <f t="shared" ref="K495" si="367">E495+G495+I495</f>
        <v>0</v>
      </c>
      <c r="L495" s="22">
        <f t="shared" ref="L495" si="368">D495*K495</f>
        <v>0</v>
      </c>
      <c r="M495" s="1"/>
    </row>
    <row r="496" spans="1:13" ht="18.95" customHeight="1">
      <c r="A496" s="22" t="s">
        <v>143</v>
      </c>
      <c r="B496" s="21"/>
      <c r="C496" s="25" t="s">
        <v>68</v>
      </c>
      <c r="D496" s="37">
        <v>417</v>
      </c>
      <c r="E496" s="21"/>
      <c r="F496" s="22">
        <f t="shared" si="359"/>
        <v>0</v>
      </c>
      <c r="G496" s="21"/>
      <c r="H496" s="22">
        <f t="shared" si="360"/>
        <v>0</v>
      </c>
      <c r="I496" s="21"/>
      <c r="J496" s="22">
        <f t="shared" si="361"/>
        <v>0</v>
      </c>
      <c r="K496" s="22">
        <f t="shared" si="362"/>
        <v>0</v>
      </c>
      <c r="L496" s="22">
        <f t="shared" si="363"/>
        <v>0</v>
      </c>
      <c r="M496" s="23"/>
    </row>
    <row r="497" spans="1:13" ht="18.95" customHeight="1">
      <c r="A497" s="22" t="s">
        <v>59</v>
      </c>
      <c r="B497" s="22" t="s">
        <v>54</v>
      </c>
      <c r="C497" s="17" t="s">
        <v>55</v>
      </c>
      <c r="D497" s="22">
        <v>6</v>
      </c>
      <c r="E497" s="22"/>
      <c r="F497" s="22">
        <f t="shared" si="359"/>
        <v>0</v>
      </c>
      <c r="G497" s="22"/>
      <c r="H497" s="22">
        <f t="shared" si="360"/>
        <v>0</v>
      </c>
      <c r="I497" s="22"/>
      <c r="J497" s="22">
        <f t="shared" si="361"/>
        <v>0</v>
      </c>
      <c r="K497" s="22">
        <f t="shared" si="362"/>
        <v>0</v>
      </c>
      <c r="L497" s="22">
        <f t="shared" si="363"/>
        <v>0</v>
      </c>
      <c r="M497" s="23"/>
    </row>
    <row r="498" spans="1:13" ht="18.95" customHeight="1">
      <c r="A498" s="22" t="s">
        <v>59</v>
      </c>
      <c r="B498" s="22" t="s">
        <v>69</v>
      </c>
      <c r="C498" s="17" t="s">
        <v>55</v>
      </c>
      <c r="D498" s="22">
        <v>6</v>
      </c>
      <c r="E498" s="22"/>
      <c r="F498" s="22">
        <f t="shared" si="359"/>
        <v>0</v>
      </c>
      <c r="G498" s="22"/>
      <c r="H498" s="22">
        <f t="shared" si="360"/>
        <v>0</v>
      </c>
      <c r="I498" s="22"/>
      <c r="J498" s="22">
        <f t="shared" si="361"/>
        <v>0</v>
      </c>
      <c r="K498" s="22">
        <f t="shared" si="362"/>
        <v>0</v>
      </c>
      <c r="L498" s="22">
        <f t="shared" si="363"/>
        <v>0</v>
      </c>
      <c r="M498" s="23"/>
    </row>
    <row r="499" spans="1:13" ht="18.95" customHeight="1">
      <c r="A499" s="22" t="s">
        <v>59</v>
      </c>
      <c r="B499" s="22" t="s">
        <v>151</v>
      </c>
      <c r="C499" s="17" t="s">
        <v>55</v>
      </c>
      <c r="D499" s="18">
        <v>0.5</v>
      </c>
      <c r="E499" s="22"/>
      <c r="F499" s="22">
        <f t="shared" ref="F499" si="369">D499*E499</f>
        <v>0</v>
      </c>
      <c r="G499" s="22"/>
      <c r="H499" s="22">
        <f t="shared" ref="H499" si="370">D499*G499</f>
        <v>0</v>
      </c>
      <c r="I499" s="22"/>
      <c r="J499" s="22">
        <f t="shared" ref="J499" si="371">D499*I499</f>
        <v>0</v>
      </c>
      <c r="K499" s="22">
        <f t="shared" ref="K499" si="372">E499+G499+I499</f>
        <v>0</v>
      </c>
      <c r="L499" s="22">
        <f t="shared" ref="L499" si="373">D499*K499</f>
        <v>0</v>
      </c>
      <c r="M499" s="23"/>
    </row>
    <row r="500" spans="1:13" ht="18.95" customHeight="1">
      <c r="A500" s="22" t="s">
        <v>144</v>
      </c>
      <c r="B500" s="22" t="s">
        <v>145</v>
      </c>
      <c r="C500" s="17" t="s">
        <v>146</v>
      </c>
      <c r="D500" s="22">
        <v>1</v>
      </c>
      <c r="E500" s="22"/>
      <c r="F500" s="22">
        <f t="shared" ref="F500" si="374">D500*E500</f>
        <v>0</v>
      </c>
      <c r="G500" s="22"/>
      <c r="H500" s="22">
        <f t="shared" ref="H500" si="375">D500*G500</f>
        <v>0</v>
      </c>
      <c r="I500" s="22"/>
      <c r="J500" s="22">
        <f t="shared" ref="J500" si="376">D500*I500</f>
        <v>0</v>
      </c>
      <c r="K500" s="22">
        <f t="shared" ref="K500" si="377">E500+G500+I500</f>
        <v>0</v>
      </c>
      <c r="L500" s="22">
        <f t="shared" ref="L500" si="378">D500*K500</f>
        <v>0</v>
      </c>
      <c r="M500" s="23"/>
    </row>
    <row r="501" spans="1:13" ht="18.95" customHeight="1">
      <c r="A501" s="1" t="s">
        <v>112</v>
      </c>
      <c r="B501" s="22"/>
      <c r="C501" s="17"/>
      <c r="D501" s="22"/>
      <c r="E501" s="22"/>
      <c r="F501" s="22"/>
      <c r="G501" s="22"/>
      <c r="H501" s="22"/>
      <c r="I501" s="22"/>
      <c r="J501" s="22"/>
      <c r="K501" s="22"/>
      <c r="L501" s="22"/>
      <c r="M501" s="23"/>
    </row>
    <row r="502" spans="1:13" ht="18.95" customHeight="1">
      <c r="A502" s="22" t="s">
        <v>228</v>
      </c>
      <c r="B502" s="22" t="s">
        <v>229</v>
      </c>
      <c r="C502" s="25" t="s">
        <v>113</v>
      </c>
      <c r="D502" s="22">
        <v>8</v>
      </c>
      <c r="E502" s="22"/>
      <c r="F502" s="22">
        <f t="shared" ref="F502:F509" si="379">D502*E502</f>
        <v>0</v>
      </c>
      <c r="G502" s="21"/>
      <c r="H502" s="22">
        <f t="shared" ref="H502:H509" si="380">D502*G502</f>
        <v>0</v>
      </c>
      <c r="I502" s="21"/>
      <c r="J502" s="22">
        <f t="shared" ref="J502:J509" si="381">D502*I502</f>
        <v>0</v>
      </c>
      <c r="K502" s="22">
        <f t="shared" ref="K502:K509" si="382">E502+G502+I502</f>
        <v>0</v>
      </c>
      <c r="L502" s="22">
        <f t="shared" ref="L502:L509" si="383">D502*K502</f>
        <v>0</v>
      </c>
      <c r="M502" s="23"/>
    </row>
    <row r="503" spans="1:13" ht="18.95" customHeight="1">
      <c r="A503" s="22" t="s">
        <v>114</v>
      </c>
      <c r="B503" s="22" t="s">
        <v>230</v>
      </c>
      <c r="C503" s="25" t="s">
        <v>117</v>
      </c>
      <c r="D503" s="22">
        <v>8</v>
      </c>
      <c r="E503" s="22"/>
      <c r="F503" s="22">
        <f t="shared" si="379"/>
        <v>0</v>
      </c>
      <c r="G503" s="21"/>
      <c r="H503" s="22">
        <f t="shared" si="380"/>
        <v>0</v>
      </c>
      <c r="I503" s="21"/>
      <c r="J503" s="22">
        <f t="shared" si="381"/>
        <v>0</v>
      </c>
      <c r="K503" s="22">
        <f t="shared" si="382"/>
        <v>0</v>
      </c>
      <c r="L503" s="22">
        <f t="shared" si="383"/>
        <v>0</v>
      </c>
      <c r="M503" s="23"/>
    </row>
    <row r="504" spans="1:13" ht="18.95" customHeight="1">
      <c r="A504" s="22" t="s">
        <v>115</v>
      </c>
      <c r="B504" s="22" t="s">
        <v>231</v>
      </c>
      <c r="C504" s="25" t="s">
        <v>63</v>
      </c>
      <c r="D504" s="22">
        <v>8</v>
      </c>
      <c r="E504" s="22"/>
      <c r="F504" s="22">
        <f t="shared" si="379"/>
        <v>0</v>
      </c>
      <c r="G504" s="21"/>
      <c r="H504" s="22">
        <f t="shared" si="380"/>
        <v>0</v>
      </c>
      <c r="I504" s="21"/>
      <c r="J504" s="22">
        <f t="shared" si="381"/>
        <v>0</v>
      </c>
      <c r="K504" s="22">
        <f t="shared" si="382"/>
        <v>0</v>
      </c>
      <c r="L504" s="22">
        <f t="shared" si="383"/>
        <v>0</v>
      </c>
      <c r="M504" s="23"/>
    </row>
    <row r="505" spans="1:13" ht="18.95" customHeight="1">
      <c r="A505" s="22" t="s">
        <v>147</v>
      </c>
      <c r="B505" s="22"/>
      <c r="C505" s="25" t="s">
        <v>63</v>
      </c>
      <c r="D505" s="22">
        <v>8</v>
      </c>
      <c r="E505" s="22"/>
      <c r="F505" s="22">
        <f t="shared" si="379"/>
        <v>0</v>
      </c>
      <c r="G505" s="21"/>
      <c r="H505" s="22">
        <f t="shared" si="380"/>
        <v>0</v>
      </c>
      <c r="I505" s="21"/>
      <c r="J505" s="22">
        <f t="shared" si="381"/>
        <v>0</v>
      </c>
      <c r="K505" s="22">
        <f t="shared" si="382"/>
        <v>0</v>
      </c>
      <c r="L505" s="22">
        <f t="shared" si="383"/>
        <v>0</v>
      </c>
      <c r="M505" s="23"/>
    </row>
    <row r="506" spans="1:13" ht="18.95" customHeight="1">
      <c r="A506" s="22" t="s">
        <v>152</v>
      </c>
      <c r="B506" s="22" t="s">
        <v>153</v>
      </c>
      <c r="C506" s="25" t="s">
        <v>113</v>
      </c>
      <c r="D506" s="22">
        <v>8</v>
      </c>
      <c r="E506" s="22"/>
      <c r="F506" s="22">
        <f t="shared" ref="F506" si="384">D506*E506</f>
        <v>0</v>
      </c>
      <c r="G506" s="21"/>
      <c r="H506" s="22">
        <f t="shared" ref="H506" si="385">D506*G506</f>
        <v>0</v>
      </c>
      <c r="I506" s="21"/>
      <c r="J506" s="22">
        <f t="shared" ref="J506" si="386">D506*I506</f>
        <v>0</v>
      </c>
      <c r="K506" s="22">
        <f t="shared" ref="K506" si="387">E506+G506+I506</f>
        <v>0</v>
      </c>
      <c r="L506" s="22">
        <f t="shared" ref="L506" si="388">D506*K506</f>
        <v>0</v>
      </c>
      <c r="M506" s="23"/>
    </row>
    <row r="507" spans="1:13" ht="18.95" customHeight="1">
      <c r="A507" s="22" t="s">
        <v>148</v>
      </c>
      <c r="B507" s="22" t="s">
        <v>116</v>
      </c>
      <c r="C507" s="25" t="s">
        <v>113</v>
      </c>
      <c r="D507" s="22">
        <v>8</v>
      </c>
      <c r="E507" s="22"/>
      <c r="F507" s="22">
        <f t="shared" si="379"/>
        <v>0</v>
      </c>
      <c r="G507" s="21"/>
      <c r="H507" s="22">
        <f t="shared" si="380"/>
        <v>0</v>
      </c>
      <c r="I507" s="21"/>
      <c r="J507" s="22">
        <f t="shared" si="381"/>
        <v>0</v>
      </c>
      <c r="K507" s="22">
        <f t="shared" si="382"/>
        <v>0</v>
      </c>
      <c r="L507" s="22">
        <f t="shared" si="383"/>
        <v>0</v>
      </c>
      <c r="M507" s="23"/>
    </row>
    <row r="508" spans="1:13" ht="18.95" customHeight="1">
      <c r="A508" s="22" t="s">
        <v>118</v>
      </c>
      <c r="B508" s="22" t="s">
        <v>119</v>
      </c>
      <c r="C508" s="25" t="s">
        <v>117</v>
      </c>
      <c r="D508" s="22">
        <v>8</v>
      </c>
      <c r="E508" s="22"/>
      <c r="F508" s="22">
        <f t="shared" si="379"/>
        <v>0</v>
      </c>
      <c r="G508" s="21"/>
      <c r="H508" s="22">
        <f t="shared" si="380"/>
        <v>0</v>
      </c>
      <c r="I508" s="21"/>
      <c r="J508" s="22">
        <f t="shared" si="381"/>
        <v>0</v>
      </c>
      <c r="K508" s="22">
        <f t="shared" si="382"/>
        <v>0</v>
      </c>
      <c r="L508" s="22">
        <f t="shared" si="383"/>
        <v>0</v>
      </c>
      <c r="M508" s="23"/>
    </row>
    <row r="509" spans="1:13" ht="18.95" customHeight="1">
      <c r="A509" s="22" t="s">
        <v>149</v>
      </c>
      <c r="B509" s="22" t="s">
        <v>150</v>
      </c>
      <c r="C509" s="25" t="s">
        <v>120</v>
      </c>
      <c r="D509" s="22">
        <v>74</v>
      </c>
      <c r="E509" s="22"/>
      <c r="F509" s="22">
        <f t="shared" si="379"/>
        <v>0</v>
      </c>
      <c r="G509" s="21"/>
      <c r="H509" s="22">
        <f t="shared" si="380"/>
        <v>0</v>
      </c>
      <c r="I509" s="21"/>
      <c r="J509" s="22">
        <f t="shared" si="381"/>
        <v>0</v>
      </c>
      <c r="K509" s="22">
        <f t="shared" si="382"/>
        <v>0</v>
      </c>
      <c r="L509" s="22">
        <f t="shared" si="383"/>
        <v>0</v>
      </c>
      <c r="M509" s="23"/>
    </row>
    <row r="510" spans="1:13" ht="18.95" customHeight="1">
      <c r="A510" s="1" t="s">
        <v>122</v>
      </c>
      <c r="B510" s="22"/>
      <c r="C510" s="25"/>
      <c r="D510" s="22"/>
      <c r="E510" s="22"/>
      <c r="F510" s="22"/>
      <c r="G510" s="21"/>
      <c r="H510" s="22"/>
      <c r="I510" s="21"/>
      <c r="J510" s="22"/>
      <c r="K510" s="22"/>
      <c r="L510" s="22"/>
      <c r="M510" s="23"/>
    </row>
    <row r="511" spans="1:13" ht="18.95" customHeight="1">
      <c r="A511" s="22" t="s">
        <v>125</v>
      </c>
      <c r="B511" s="22" t="s">
        <v>126</v>
      </c>
      <c r="C511" s="25" t="s">
        <v>68</v>
      </c>
      <c r="D511" s="37">
        <v>417</v>
      </c>
      <c r="E511" s="22"/>
      <c r="F511" s="22">
        <f t="shared" ref="F511:F519" si="389">D511*E511</f>
        <v>0</v>
      </c>
      <c r="G511" s="22"/>
      <c r="H511" s="22">
        <f t="shared" ref="H511:H519" si="390">D511*G511</f>
        <v>0</v>
      </c>
      <c r="I511" s="22"/>
      <c r="J511" s="22">
        <f t="shared" ref="J511:J519" si="391">D511*I511</f>
        <v>0</v>
      </c>
      <c r="K511" s="22">
        <f t="shared" ref="K511:K519" si="392">E511+G511+I511</f>
        <v>0</v>
      </c>
      <c r="L511" s="22">
        <f t="shared" ref="L511:L519" si="393">D511*K511</f>
        <v>0</v>
      </c>
      <c r="M511" s="23"/>
    </row>
    <row r="512" spans="1:13" ht="18.95" customHeight="1">
      <c r="A512" s="22" t="s">
        <v>127</v>
      </c>
      <c r="B512" s="22" t="s">
        <v>128</v>
      </c>
      <c r="C512" s="25" t="s">
        <v>68</v>
      </c>
      <c r="D512" s="37">
        <v>417</v>
      </c>
      <c r="E512" s="37"/>
      <c r="F512" s="22">
        <f t="shared" si="389"/>
        <v>0</v>
      </c>
      <c r="G512" s="22"/>
      <c r="H512" s="22">
        <f t="shared" si="390"/>
        <v>0</v>
      </c>
      <c r="I512" s="37"/>
      <c r="J512" s="22">
        <f t="shared" si="391"/>
        <v>0</v>
      </c>
      <c r="K512" s="22">
        <f t="shared" si="392"/>
        <v>0</v>
      </c>
      <c r="L512" s="22">
        <f t="shared" si="393"/>
        <v>0</v>
      </c>
      <c r="M512" s="23"/>
    </row>
    <row r="513" spans="1:13" ht="18.95" customHeight="1">
      <c r="A513" s="22" t="s">
        <v>129</v>
      </c>
      <c r="B513" s="22" t="s">
        <v>132</v>
      </c>
      <c r="C513" s="25" t="s">
        <v>104</v>
      </c>
      <c r="D513" s="22">
        <v>32</v>
      </c>
      <c r="E513" s="37"/>
      <c r="F513" s="22">
        <f t="shared" si="389"/>
        <v>0</v>
      </c>
      <c r="G513" s="22"/>
      <c r="H513" s="22">
        <f t="shared" si="390"/>
        <v>0</v>
      </c>
      <c r="I513" s="22"/>
      <c r="J513" s="22">
        <f t="shared" si="391"/>
        <v>0</v>
      </c>
      <c r="K513" s="22">
        <f t="shared" si="392"/>
        <v>0</v>
      </c>
      <c r="L513" s="22">
        <f t="shared" si="393"/>
        <v>0</v>
      </c>
      <c r="M513" s="23"/>
    </row>
    <row r="514" spans="1:13" ht="18.95" customHeight="1">
      <c r="A514" s="22" t="s">
        <v>130</v>
      </c>
      <c r="B514" s="22" t="s">
        <v>131</v>
      </c>
      <c r="C514" s="25" t="s">
        <v>104</v>
      </c>
      <c r="D514" s="22">
        <v>235</v>
      </c>
      <c r="E514" s="22"/>
      <c r="F514" s="22">
        <f t="shared" si="389"/>
        <v>0</v>
      </c>
      <c r="G514" s="37"/>
      <c r="H514" s="22">
        <f t="shared" si="390"/>
        <v>0</v>
      </c>
      <c r="I514" s="22"/>
      <c r="J514" s="22">
        <f t="shared" si="391"/>
        <v>0</v>
      </c>
      <c r="K514" s="22">
        <f t="shared" si="392"/>
        <v>0</v>
      </c>
      <c r="L514" s="22">
        <f t="shared" si="393"/>
        <v>0</v>
      </c>
      <c r="M514" s="23"/>
    </row>
    <row r="515" spans="1:13" ht="18.95" customHeight="1">
      <c r="A515" s="22" t="s">
        <v>94</v>
      </c>
      <c r="B515" s="22" t="s">
        <v>95</v>
      </c>
      <c r="C515" s="25" t="s">
        <v>68</v>
      </c>
      <c r="D515" s="22">
        <v>75</v>
      </c>
      <c r="E515" s="37"/>
      <c r="F515" s="22">
        <f>D515*E515</f>
        <v>0</v>
      </c>
      <c r="G515" s="37"/>
      <c r="H515" s="22">
        <f>D515*G515</f>
        <v>0</v>
      </c>
      <c r="I515" s="37"/>
      <c r="J515" s="37">
        <f>D515*I515</f>
        <v>0</v>
      </c>
      <c r="K515" s="22">
        <f>E515+G515+I515</f>
        <v>0</v>
      </c>
      <c r="L515" s="22">
        <f>D515*K515</f>
        <v>0</v>
      </c>
      <c r="M515" s="23"/>
    </row>
    <row r="516" spans="1:13" ht="18.95" customHeight="1">
      <c r="A516" s="22" t="s">
        <v>154</v>
      </c>
      <c r="B516" s="37" t="s">
        <v>299</v>
      </c>
      <c r="C516" s="25" t="s">
        <v>68</v>
      </c>
      <c r="D516" s="22">
        <v>75</v>
      </c>
      <c r="E516" s="37"/>
      <c r="F516" s="22">
        <f>D516*E516</f>
        <v>0</v>
      </c>
      <c r="G516" s="22"/>
      <c r="H516" s="22">
        <f>D516*G516</f>
        <v>0</v>
      </c>
      <c r="I516" s="37"/>
      <c r="J516" s="37">
        <f>D516*I516</f>
        <v>0</v>
      </c>
      <c r="K516" s="22">
        <f>E516+G516+I516</f>
        <v>0</v>
      </c>
      <c r="L516" s="22">
        <f>D516*K516</f>
        <v>0</v>
      </c>
      <c r="M516" s="23"/>
    </row>
    <row r="517" spans="1:13" ht="18.95" customHeight="1">
      <c r="A517" s="22" t="s">
        <v>155</v>
      </c>
      <c r="B517" s="22" t="s">
        <v>156</v>
      </c>
      <c r="C517" s="25" t="s">
        <v>68</v>
      </c>
      <c r="D517" s="22">
        <v>75</v>
      </c>
      <c r="E517" s="22"/>
      <c r="F517" s="22">
        <f>D517*E517</f>
        <v>0</v>
      </c>
      <c r="G517" s="22"/>
      <c r="H517" s="22">
        <f>D517*G517</f>
        <v>0</v>
      </c>
      <c r="I517" s="22"/>
      <c r="J517" s="22">
        <f>D517*I517</f>
        <v>0</v>
      </c>
      <c r="K517" s="22">
        <f>E517+G517+I517</f>
        <v>0</v>
      </c>
      <c r="L517" s="22">
        <f>D517*K517</f>
        <v>0</v>
      </c>
      <c r="M517" s="23"/>
    </row>
    <row r="518" spans="1:13" ht="18.95" customHeight="1">
      <c r="A518" s="22" t="s">
        <v>157</v>
      </c>
      <c r="B518" s="59" t="s">
        <v>436</v>
      </c>
      <c r="C518" s="25" t="s">
        <v>68</v>
      </c>
      <c r="D518" s="22">
        <v>298</v>
      </c>
      <c r="E518" s="22"/>
      <c r="F518" s="22">
        <f t="shared" si="389"/>
        <v>0</v>
      </c>
      <c r="G518" s="22"/>
      <c r="H518" s="22">
        <f t="shared" si="390"/>
        <v>0</v>
      </c>
      <c r="I518" s="22"/>
      <c r="J518" s="22">
        <f t="shared" si="391"/>
        <v>0</v>
      </c>
      <c r="K518" s="22">
        <f t="shared" si="392"/>
        <v>0</v>
      </c>
      <c r="L518" s="22">
        <f t="shared" si="393"/>
        <v>0</v>
      </c>
      <c r="M518" s="23"/>
    </row>
    <row r="519" spans="1:13" ht="18.95" customHeight="1">
      <c r="A519" s="22" t="s">
        <v>158</v>
      </c>
      <c r="B519" s="22" t="s">
        <v>159</v>
      </c>
      <c r="C519" s="25" t="s">
        <v>68</v>
      </c>
      <c r="D519" s="22">
        <v>163</v>
      </c>
      <c r="E519" s="22"/>
      <c r="F519" s="22">
        <f t="shared" si="389"/>
        <v>0</v>
      </c>
      <c r="G519" s="21"/>
      <c r="H519" s="22">
        <f t="shared" si="390"/>
        <v>0</v>
      </c>
      <c r="I519" s="21"/>
      <c r="J519" s="22">
        <f t="shared" si="391"/>
        <v>0</v>
      </c>
      <c r="K519" s="22">
        <f t="shared" si="392"/>
        <v>0</v>
      </c>
      <c r="L519" s="22">
        <f t="shared" si="393"/>
        <v>0</v>
      </c>
      <c r="M519" s="23"/>
    </row>
    <row r="520" spans="1:13" ht="18.95" customHeight="1">
      <c r="A520" s="22" t="s">
        <v>160</v>
      </c>
      <c r="B520" s="22" t="s">
        <v>163</v>
      </c>
      <c r="C520" s="25" t="s">
        <v>68</v>
      </c>
      <c r="D520" s="22">
        <v>80</v>
      </c>
      <c r="E520" s="22"/>
      <c r="F520" s="22">
        <f t="shared" ref="F520:F527" si="394">D520*E520</f>
        <v>0</v>
      </c>
      <c r="G520" s="21"/>
      <c r="H520" s="22">
        <f t="shared" ref="H520:H527" si="395">D520*G520</f>
        <v>0</v>
      </c>
      <c r="I520" s="21"/>
      <c r="J520" s="22">
        <f t="shared" ref="J520:J527" si="396">D520*I520</f>
        <v>0</v>
      </c>
      <c r="K520" s="22">
        <f t="shared" ref="K520:K527" si="397">E520+G520+I520</f>
        <v>0</v>
      </c>
      <c r="L520" s="22">
        <f t="shared" ref="L520:L527" si="398">D520*K520</f>
        <v>0</v>
      </c>
      <c r="M520" s="23"/>
    </row>
    <row r="521" spans="1:13" ht="18.95" customHeight="1">
      <c r="A521" s="22" t="s">
        <v>161</v>
      </c>
      <c r="B521" s="22" t="s">
        <v>162</v>
      </c>
      <c r="C521" s="25" t="s">
        <v>68</v>
      </c>
      <c r="D521" s="22">
        <v>55</v>
      </c>
      <c r="E521" s="37"/>
      <c r="F521" s="22">
        <f t="shared" si="394"/>
        <v>0</v>
      </c>
      <c r="G521" s="21"/>
      <c r="H521" s="22">
        <f t="shared" si="395"/>
        <v>0</v>
      </c>
      <c r="I521" s="21"/>
      <c r="J521" s="22">
        <f t="shared" si="396"/>
        <v>0</v>
      </c>
      <c r="K521" s="22">
        <f t="shared" si="397"/>
        <v>0</v>
      </c>
      <c r="L521" s="22">
        <f t="shared" si="398"/>
        <v>0</v>
      </c>
      <c r="M521" s="23"/>
    </row>
    <row r="522" spans="1:13" ht="18.95" customHeight="1">
      <c r="A522" s="22" t="s">
        <v>164</v>
      </c>
      <c r="B522" s="22" t="s">
        <v>165</v>
      </c>
      <c r="C522" s="25" t="s">
        <v>113</v>
      </c>
      <c r="D522" s="22">
        <v>8</v>
      </c>
      <c r="E522" s="22"/>
      <c r="F522" s="22">
        <f t="shared" si="394"/>
        <v>0</v>
      </c>
      <c r="G522" s="21"/>
      <c r="H522" s="22">
        <f t="shared" si="395"/>
        <v>0</v>
      </c>
      <c r="I522" s="21"/>
      <c r="J522" s="22">
        <f t="shared" si="396"/>
        <v>0</v>
      </c>
      <c r="K522" s="22">
        <f t="shared" si="397"/>
        <v>0</v>
      </c>
      <c r="L522" s="22">
        <f t="shared" si="398"/>
        <v>0</v>
      </c>
      <c r="M522" s="23"/>
    </row>
    <row r="523" spans="1:13" ht="18.95" customHeight="1">
      <c r="A523" s="22" t="s">
        <v>166</v>
      </c>
      <c r="B523" s="22" t="s">
        <v>169</v>
      </c>
      <c r="C523" s="25" t="s">
        <v>68</v>
      </c>
      <c r="D523" s="22">
        <v>309</v>
      </c>
      <c r="E523" s="22"/>
      <c r="F523" s="22">
        <f t="shared" si="394"/>
        <v>0</v>
      </c>
      <c r="G523" s="21"/>
      <c r="H523" s="22">
        <f t="shared" si="395"/>
        <v>0</v>
      </c>
      <c r="I523" s="21"/>
      <c r="J523" s="22">
        <f t="shared" si="396"/>
        <v>0</v>
      </c>
      <c r="K523" s="22">
        <f t="shared" si="397"/>
        <v>0</v>
      </c>
      <c r="L523" s="22">
        <f t="shared" si="398"/>
        <v>0</v>
      </c>
      <c r="M523" s="23"/>
    </row>
    <row r="524" spans="1:13" ht="18.95" customHeight="1">
      <c r="A524" s="22" t="s">
        <v>170</v>
      </c>
      <c r="B524" s="22"/>
      <c r="C524" s="25" t="s">
        <v>113</v>
      </c>
      <c r="D524" s="22">
        <v>52</v>
      </c>
      <c r="E524" s="22"/>
      <c r="F524" s="22">
        <f t="shared" ref="F524" si="399">D524*E524</f>
        <v>0</v>
      </c>
      <c r="G524" s="21"/>
      <c r="H524" s="22">
        <f t="shared" ref="H524" si="400">D524*G524</f>
        <v>0</v>
      </c>
      <c r="I524" s="21"/>
      <c r="J524" s="22">
        <f t="shared" ref="J524" si="401">D524*I524</f>
        <v>0</v>
      </c>
      <c r="K524" s="22">
        <f t="shared" ref="K524" si="402">E524+G524+I524</f>
        <v>0</v>
      </c>
      <c r="L524" s="22">
        <f t="shared" ref="L524" si="403">D524*K524</f>
        <v>0</v>
      </c>
      <c r="M524" s="23"/>
    </row>
    <row r="525" spans="1:13" ht="18.95" customHeight="1">
      <c r="A525" s="22" t="s">
        <v>139</v>
      </c>
      <c r="B525" s="22" t="s">
        <v>167</v>
      </c>
      <c r="C525" s="25" t="s">
        <v>68</v>
      </c>
      <c r="D525" s="22">
        <v>62</v>
      </c>
      <c r="E525" s="22"/>
      <c r="F525" s="22">
        <f t="shared" si="394"/>
        <v>0</v>
      </c>
      <c r="G525" s="21"/>
      <c r="H525" s="22">
        <f t="shared" si="395"/>
        <v>0</v>
      </c>
      <c r="I525" s="21"/>
      <c r="J525" s="22">
        <f t="shared" si="396"/>
        <v>0</v>
      </c>
      <c r="K525" s="22">
        <f t="shared" si="397"/>
        <v>0</v>
      </c>
      <c r="L525" s="22">
        <f t="shared" si="398"/>
        <v>0</v>
      </c>
      <c r="M525" s="23"/>
    </row>
    <row r="526" spans="1:13" ht="18.95" customHeight="1">
      <c r="A526" s="22" t="s">
        <v>171</v>
      </c>
      <c r="B526" s="22"/>
      <c r="C526" s="25" t="s">
        <v>113</v>
      </c>
      <c r="D526" s="22">
        <v>4</v>
      </c>
      <c r="E526" s="22"/>
      <c r="F526" s="22">
        <f t="shared" ref="F526" si="404">D526*E526</f>
        <v>0</v>
      </c>
      <c r="G526" s="21"/>
      <c r="H526" s="22">
        <f t="shared" ref="H526" si="405">D526*G526</f>
        <v>0</v>
      </c>
      <c r="I526" s="21"/>
      <c r="J526" s="22">
        <f t="shared" ref="J526" si="406">D526*I526</f>
        <v>0</v>
      </c>
      <c r="K526" s="22">
        <f t="shared" ref="K526" si="407">E526+G526+I526</f>
        <v>0</v>
      </c>
      <c r="L526" s="22">
        <f t="shared" ref="L526" si="408">D526*K526</f>
        <v>0</v>
      </c>
      <c r="M526" s="23"/>
    </row>
    <row r="527" spans="1:13" ht="18.95" customHeight="1">
      <c r="A527" s="37" t="s">
        <v>172</v>
      </c>
      <c r="B527" s="22" t="s">
        <v>173</v>
      </c>
      <c r="C527" s="25" t="s">
        <v>100</v>
      </c>
      <c r="D527" s="22">
        <v>1</v>
      </c>
      <c r="E527" s="22"/>
      <c r="F527" s="22">
        <f t="shared" si="394"/>
        <v>0</v>
      </c>
      <c r="G527" s="21"/>
      <c r="H527" s="22">
        <f t="shared" si="395"/>
        <v>0</v>
      </c>
      <c r="I527" s="21"/>
      <c r="J527" s="22">
        <f t="shared" si="396"/>
        <v>0</v>
      </c>
      <c r="K527" s="22">
        <f t="shared" si="397"/>
        <v>0</v>
      </c>
      <c r="L527" s="22">
        <f t="shared" si="398"/>
        <v>0</v>
      </c>
      <c r="M527" s="23"/>
    </row>
    <row r="528" spans="1:13" ht="18.95" customHeight="1">
      <c r="A528" s="1" t="s">
        <v>232</v>
      </c>
      <c r="B528" s="22"/>
      <c r="C528" s="27"/>
      <c r="D528" s="22"/>
      <c r="E528" s="22"/>
      <c r="F528" s="22"/>
      <c r="G528" s="22"/>
      <c r="H528" s="22"/>
      <c r="I528" s="22"/>
      <c r="J528" s="22"/>
      <c r="K528" s="22"/>
      <c r="L528" s="22"/>
      <c r="M528" s="23"/>
    </row>
    <row r="529" spans="1:13" ht="18.95" customHeight="1">
      <c r="A529" s="1" t="s">
        <v>346</v>
      </c>
      <c r="B529" s="22"/>
      <c r="C529" s="27"/>
      <c r="D529" s="22"/>
      <c r="E529" s="22"/>
      <c r="F529" s="22"/>
      <c r="G529" s="22"/>
      <c r="H529" s="22"/>
      <c r="I529" s="22"/>
      <c r="J529" s="22"/>
      <c r="K529" s="22"/>
      <c r="L529" s="22"/>
      <c r="M529" s="23"/>
    </row>
    <row r="530" spans="1:13" ht="18.95" customHeight="1">
      <c r="A530" s="22" t="s">
        <v>195</v>
      </c>
      <c r="B530" s="22" t="s">
        <v>202</v>
      </c>
      <c r="C530" s="27" t="s">
        <v>210</v>
      </c>
      <c r="D530" s="22">
        <v>1</v>
      </c>
      <c r="E530" s="22"/>
      <c r="F530" s="22">
        <f t="shared" ref="F530:F536" si="409">D530*E530</f>
        <v>0</v>
      </c>
      <c r="G530" s="22"/>
      <c r="H530" s="22">
        <f t="shared" ref="H530:H536" si="410">D530*G530</f>
        <v>0</v>
      </c>
      <c r="I530" s="22"/>
      <c r="J530" s="22">
        <f t="shared" ref="J530:J536" si="411">D530*I530</f>
        <v>0</v>
      </c>
      <c r="K530" s="22">
        <f t="shared" ref="K530:K536" si="412">E530+G530+I530</f>
        <v>0</v>
      </c>
      <c r="L530" s="22">
        <f t="shared" ref="L530:L536" si="413">D530*K530</f>
        <v>0</v>
      </c>
      <c r="M530" s="23"/>
    </row>
    <row r="531" spans="1:13" ht="18.95" customHeight="1">
      <c r="A531" s="22" t="s">
        <v>196</v>
      </c>
      <c r="B531" s="22" t="s">
        <v>379</v>
      </c>
      <c r="C531" s="27" t="s">
        <v>210</v>
      </c>
      <c r="D531" s="22">
        <v>4</v>
      </c>
      <c r="E531" s="22"/>
      <c r="F531" s="22">
        <f t="shared" si="409"/>
        <v>0</v>
      </c>
      <c r="G531" s="22"/>
      <c r="H531" s="22">
        <f t="shared" si="410"/>
        <v>0</v>
      </c>
      <c r="I531" s="22"/>
      <c r="J531" s="22">
        <f t="shared" si="411"/>
        <v>0</v>
      </c>
      <c r="K531" s="22">
        <f t="shared" si="412"/>
        <v>0</v>
      </c>
      <c r="L531" s="22">
        <f t="shared" si="413"/>
        <v>0</v>
      </c>
      <c r="M531" s="23"/>
    </row>
    <row r="532" spans="1:13" ht="18.95" customHeight="1">
      <c r="A532" s="22" t="s">
        <v>197</v>
      </c>
      <c r="B532" s="22" t="s">
        <v>204</v>
      </c>
      <c r="C532" s="27" t="s">
        <v>211</v>
      </c>
      <c r="D532" s="22">
        <v>4</v>
      </c>
      <c r="E532" s="22"/>
      <c r="F532" s="22">
        <f t="shared" si="409"/>
        <v>0</v>
      </c>
      <c r="G532" s="22"/>
      <c r="H532" s="22">
        <f t="shared" si="410"/>
        <v>0</v>
      </c>
      <c r="I532" s="22"/>
      <c r="J532" s="22">
        <f t="shared" si="411"/>
        <v>0</v>
      </c>
      <c r="K532" s="22">
        <f t="shared" si="412"/>
        <v>0</v>
      </c>
      <c r="L532" s="22">
        <f t="shared" si="413"/>
        <v>0</v>
      </c>
      <c r="M532" s="23"/>
    </row>
    <row r="533" spans="1:13" ht="18.95" customHeight="1">
      <c r="A533" s="22" t="s">
        <v>198</v>
      </c>
      <c r="B533" s="22" t="s">
        <v>207</v>
      </c>
      <c r="C533" s="27" t="s">
        <v>213</v>
      </c>
      <c r="D533" s="22">
        <v>3</v>
      </c>
      <c r="E533" s="22"/>
      <c r="F533" s="22">
        <f t="shared" si="409"/>
        <v>0</v>
      </c>
      <c r="G533" s="22"/>
      <c r="H533" s="22">
        <f t="shared" si="410"/>
        <v>0</v>
      </c>
      <c r="I533" s="22"/>
      <c r="J533" s="22">
        <f t="shared" si="411"/>
        <v>0</v>
      </c>
      <c r="K533" s="22">
        <f t="shared" si="412"/>
        <v>0</v>
      </c>
      <c r="L533" s="22">
        <f t="shared" si="413"/>
        <v>0</v>
      </c>
      <c r="M533" s="23"/>
    </row>
    <row r="534" spans="1:13" ht="18.95" customHeight="1">
      <c r="A534" s="22" t="s">
        <v>199</v>
      </c>
      <c r="B534" s="22" t="s">
        <v>208</v>
      </c>
      <c r="C534" s="27" t="s">
        <v>63</v>
      </c>
      <c r="D534" s="22">
        <v>4</v>
      </c>
      <c r="E534" s="22"/>
      <c r="F534" s="22">
        <f t="shared" si="409"/>
        <v>0</v>
      </c>
      <c r="G534" s="22"/>
      <c r="H534" s="22">
        <f t="shared" si="410"/>
        <v>0</v>
      </c>
      <c r="I534" s="22"/>
      <c r="J534" s="22">
        <f t="shared" si="411"/>
        <v>0</v>
      </c>
      <c r="K534" s="22">
        <f t="shared" si="412"/>
        <v>0</v>
      </c>
      <c r="L534" s="22">
        <f t="shared" si="413"/>
        <v>0</v>
      </c>
      <c r="M534" s="23"/>
    </row>
    <row r="535" spans="1:13" ht="18.95" customHeight="1">
      <c r="A535" s="22" t="s">
        <v>200</v>
      </c>
      <c r="B535" s="22"/>
      <c r="C535" s="27" t="s">
        <v>63</v>
      </c>
      <c r="D535" s="22">
        <v>4</v>
      </c>
      <c r="E535" s="22"/>
      <c r="F535" s="22">
        <f t="shared" si="409"/>
        <v>0</v>
      </c>
      <c r="G535" s="22"/>
      <c r="H535" s="22">
        <f t="shared" si="410"/>
        <v>0</v>
      </c>
      <c r="I535" s="22"/>
      <c r="J535" s="22">
        <f t="shared" si="411"/>
        <v>0</v>
      </c>
      <c r="K535" s="22">
        <f t="shared" si="412"/>
        <v>0</v>
      </c>
      <c r="L535" s="22">
        <f t="shared" si="413"/>
        <v>0</v>
      </c>
      <c r="M535" s="23"/>
    </row>
    <row r="536" spans="1:13" ht="18.95" customHeight="1">
      <c r="A536" s="22" t="s">
        <v>201</v>
      </c>
      <c r="B536" s="22" t="s">
        <v>209</v>
      </c>
      <c r="C536" s="27" t="s">
        <v>214</v>
      </c>
      <c r="D536" s="22">
        <v>1</v>
      </c>
      <c r="E536" s="22"/>
      <c r="F536" s="22">
        <f t="shared" si="409"/>
        <v>0</v>
      </c>
      <c r="G536" s="22"/>
      <c r="H536" s="22">
        <f t="shared" si="410"/>
        <v>0</v>
      </c>
      <c r="I536" s="22"/>
      <c r="J536" s="22">
        <f t="shared" si="411"/>
        <v>0</v>
      </c>
      <c r="K536" s="22">
        <f t="shared" si="412"/>
        <v>0</v>
      </c>
      <c r="L536" s="22">
        <f t="shared" si="413"/>
        <v>0</v>
      </c>
      <c r="M536" s="23"/>
    </row>
    <row r="537" spans="1:13" ht="18.95" customHeight="1">
      <c r="A537" s="1" t="s">
        <v>347</v>
      </c>
      <c r="B537" s="22"/>
      <c r="C537" s="27"/>
      <c r="D537" s="22"/>
      <c r="E537" s="22"/>
      <c r="F537" s="22"/>
      <c r="G537" s="22"/>
      <c r="H537" s="22"/>
      <c r="I537" s="22"/>
      <c r="J537" s="22"/>
      <c r="K537" s="22"/>
      <c r="L537" s="22"/>
      <c r="M537" s="23"/>
    </row>
    <row r="538" spans="1:13" ht="18.95" customHeight="1">
      <c r="A538" s="22" t="s">
        <v>215</v>
      </c>
      <c r="B538" s="22"/>
      <c r="C538" s="27" t="s">
        <v>210</v>
      </c>
      <c r="D538" s="22">
        <v>4</v>
      </c>
      <c r="E538" s="22"/>
      <c r="F538" s="22">
        <f t="shared" ref="F538:F544" si="414">D538*E538</f>
        <v>0</v>
      </c>
      <c r="G538" s="22"/>
      <c r="H538" s="22">
        <f t="shared" ref="H538:H544" si="415">D538*G538</f>
        <v>0</v>
      </c>
      <c r="I538" s="22"/>
      <c r="J538" s="22">
        <f t="shared" ref="J538:J544" si="416">D538*I538</f>
        <v>0</v>
      </c>
      <c r="K538" s="22">
        <f t="shared" ref="K538:K544" si="417">E538+G538+I538</f>
        <v>0</v>
      </c>
      <c r="L538" s="22">
        <f t="shared" ref="L538:L544" si="418">D538*K538</f>
        <v>0</v>
      </c>
      <c r="M538" s="23"/>
    </row>
    <row r="539" spans="1:13" ht="18.95" customHeight="1">
      <c r="A539" s="22" t="s">
        <v>216</v>
      </c>
      <c r="B539" s="22"/>
      <c r="C539" s="27" t="s">
        <v>210</v>
      </c>
      <c r="D539" s="22">
        <v>4</v>
      </c>
      <c r="E539" s="22"/>
      <c r="F539" s="22">
        <f t="shared" si="414"/>
        <v>0</v>
      </c>
      <c r="G539" s="22"/>
      <c r="H539" s="22">
        <f t="shared" si="415"/>
        <v>0</v>
      </c>
      <c r="I539" s="22"/>
      <c r="J539" s="22">
        <f t="shared" si="416"/>
        <v>0</v>
      </c>
      <c r="K539" s="22">
        <f t="shared" si="417"/>
        <v>0</v>
      </c>
      <c r="L539" s="22">
        <f t="shared" si="418"/>
        <v>0</v>
      </c>
      <c r="M539" s="23"/>
    </row>
    <row r="540" spans="1:13" ht="18.95" customHeight="1">
      <c r="A540" s="22" t="s">
        <v>217</v>
      </c>
      <c r="B540" s="22"/>
      <c r="C540" s="27" t="s">
        <v>210</v>
      </c>
      <c r="D540" s="22">
        <v>4</v>
      </c>
      <c r="E540" s="22"/>
      <c r="F540" s="22">
        <f t="shared" si="414"/>
        <v>0</v>
      </c>
      <c r="G540" s="22"/>
      <c r="H540" s="22">
        <f t="shared" si="415"/>
        <v>0</v>
      </c>
      <c r="I540" s="22"/>
      <c r="J540" s="22">
        <f t="shared" si="416"/>
        <v>0</v>
      </c>
      <c r="K540" s="22">
        <f t="shared" si="417"/>
        <v>0</v>
      </c>
      <c r="L540" s="22">
        <f t="shared" si="418"/>
        <v>0</v>
      </c>
      <c r="M540" s="23"/>
    </row>
    <row r="541" spans="1:13" ht="18.95" customHeight="1">
      <c r="A541" s="22" t="s">
        <v>218</v>
      </c>
      <c r="B541" s="22"/>
      <c r="C541" s="27" t="s">
        <v>210</v>
      </c>
      <c r="D541" s="22">
        <v>4</v>
      </c>
      <c r="E541" s="22"/>
      <c r="F541" s="22">
        <f t="shared" si="414"/>
        <v>0</v>
      </c>
      <c r="G541" s="22"/>
      <c r="H541" s="22">
        <f t="shared" si="415"/>
        <v>0</v>
      </c>
      <c r="I541" s="22"/>
      <c r="J541" s="22">
        <f t="shared" si="416"/>
        <v>0</v>
      </c>
      <c r="K541" s="22">
        <f t="shared" si="417"/>
        <v>0</v>
      </c>
      <c r="L541" s="22">
        <f t="shared" si="418"/>
        <v>0</v>
      </c>
      <c r="M541" s="23"/>
    </row>
    <row r="542" spans="1:13" ht="18.95" customHeight="1">
      <c r="A542" s="22" t="s">
        <v>219</v>
      </c>
      <c r="B542" s="22"/>
      <c r="C542" s="27" t="s">
        <v>210</v>
      </c>
      <c r="D542" s="22">
        <v>4</v>
      </c>
      <c r="E542" s="22"/>
      <c r="F542" s="22">
        <f t="shared" si="414"/>
        <v>0</v>
      </c>
      <c r="G542" s="22"/>
      <c r="H542" s="22">
        <f t="shared" si="415"/>
        <v>0</v>
      </c>
      <c r="I542" s="22"/>
      <c r="J542" s="22">
        <f t="shared" si="416"/>
        <v>0</v>
      </c>
      <c r="K542" s="22">
        <f t="shared" si="417"/>
        <v>0</v>
      </c>
      <c r="L542" s="22">
        <f t="shared" si="418"/>
        <v>0</v>
      </c>
      <c r="M542" s="23"/>
    </row>
    <row r="543" spans="1:13" ht="18.95" customHeight="1">
      <c r="A543" s="22" t="s">
        <v>225</v>
      </c>
      <c r="B543" s="22"/>
      <c r="C543" s="27" t="s">
        <v>214</v>
      </c>
      <c r="D543" s="22">
        <v>1</v>
      </c>
      <c r="E543" s="22"/>
      <c r="F543" s="22">
        <f t="shared" si="414"/>
        <v>0</v>
      </c>
      <c r="G543" s="22"/>
      <c r="H543" s="22">
        <f t="shared" si="415"/>
        <v>0</v>
      </c>
      <c r="I543" s="22"/>
      <c r="J543" s="22">
        <f t="shared" si="416"/>
        <v>0</v>
      </c>
      <c r="K543" s="22">
        <f t="shared" si="417"/>
        <v>0</v>
      </c>
      <c r="L543" s="22">
        <f t="shared" si="418"/>
        <v>0</v>
      </c>
      <c r="M543" s="23"/>
    </row>
    <row r="544" spans="1:13" ht="18.95" customHeight="1">
      <c r="A544" s="22" t="s">
        <v>226</v>
      </c>
      <c r="B544" s="22"/>
      <c r="C544" s="27" t="s">
        <v>214</v>
      </c>
      <c r="D544" s="22">
        <v>1</v>
      </c>
      <c r="E544" s="22"/>
      <c r="F544" s="22">
        <f t="shared" si="414"/>
        <v>0</v>
      </c>
      <c r="G544" s="22"/>
      <c r="H544" s="22">
        <f t="shared" si="415"/>
        <v>0</v>
      </c>
      <c r="I544" s="22"/>
      <c r="J544" s="22">
        <f t="shared" si="416"/>
        <v>0</v>
      </c>
      <c r="K544" s="22">
        <f t="shared" si="417"/>
        <v>0</v>
      </c>
      <c r="L544" s="22">
        <f t="shared" si="418"/>
        <v>0</v>
      </c>
      <c r="M544" s="23"/>
    </row>
    <row r="545" spans="1:13" ht="18.95" customHeight="1">
      <c r="A545" s="1" t="s">
        <v>348</v>
      </c>
      <c r="B545" s="22"/>
      <c r="C545" s="27"/>
      <c r="D545" s="22"/>
      <c r="E545" s="22"/>
      <c r="F545" s="22"/>
      <c r="G545" s="22"/>
      <c r="H545" s="22"/>
      <c r="I545" s="22"/>
      <c r="J545" s="22"/>
      <c r="K545" s="22"/>
      <c r="L545" s="22"/>
      <c r="M545" s="23"/>
    </row>
    <row r="546" spans="1:13" ht="18.95" customHeight="1">
      <c r="A546" s="22" t="s">
        <v>220</v>
      </c>
      <c r="B546" s="22"/>
      <c r="C546" s="27" t="s">
        <v>210</v>
      </c>
      <c r="D546" s="22">
        <v>4</v>
      </c>
      <c r="E546" s="22"/>
      <c r="F546" s="22">
        <f t="shared" ref="F546:F550" si="419">D546*E546</f>
        <v>0</v>
      </c>
      <c r="G546" s="22"/>
      <c r="H546" s="22">
        <f t="shared" ref="H546:H550" si="420">D546*G546</f>
        <v>0</v>
      </c>
      <c r="I546" s="22"/>
      <c r="J546" s="22">
        <f t="shared" ref="J546:J550" si="421">D546*I546</f>
        <v>0</v>
      </c>
      <c r="K546" s="22">
        <f t="shared" ref="K546:K550" si="422">E546+G546+I546</f>
        <v>0</v>
      </c>
      <c r="L546" s="22">
        <f t="shared" ref="L546:L550" si="423">D546*K546</f>
        <v>0</v>
      </c>
      <c r="M546" s="23"/>
    </row>
    <row r="547" spans="1:13" ht="18.95" customHeight="1">
      <c r="A547" s="22" t="s">
        <v>221</v>
      </c>
      <c r="B547" s="22"/>
      <c r="C547" s="27" t="s">
        <v>210</v>
      </c>
      <c r="D547" s="22">
        <v>4</v>
      </c>
      <c r="E547" s="22"/>
      <c r="F547" s="22">
        <f t="shared" si="419"/>
        <v>0</v>
      </c>
      <c r="G547" s="22"/>
      <c r="H547" s="22">
        <f t="shared" si="420"/>
        <v>0</v>
      </c>
      <c r="I547" s="22"/>
      <c r="J547" s="22">
        <f t="shared" si="421"/>
        <v>0</v>
      </c>
      <c r="K547" s="22">
        <f t="shared" si="422"/>
        <v>0</v>
      </c>
      <c r="L547" s="22">
        <f t="shared" si="423"/>
        <v>0</v>
      </c>
      <c r="M547" s="23"/>
    </row>
    <row r="548" spans="1:13" ht="18.95" customHeight="1">
      <c r="A548" s="22" t="s">
        <v>222</v>
      </c>
      <c r="B548" s="22"/>
      <c r="C548" s="27" t="s">
        <v>210</v>
      </c>
      <c r="D548" s="22">
        <v>4</v>
      </c>
      <c r="E548" s="22"/>
      <c r="F548" s="22">
        <f t="shared" si="419"/>
        <v>0</v>
      </c>
      <c r="G548" s="22"/>
      <c r="H548" s="22">
        <f t="shared" si="420"/>
        <v>0</v>
      </c>
      <c r="I548" s="22"/>
      <c r="J548" s="22">
        <f t="shared" si="421"/>
        <v>0</v>
      </c>
      <c r="K548" s="22">
        <f t="shared" si="422"/>
        <v>0</v>
      </c>
      <c r="L548" s="22">
        <f t="shared" si="423"/>
        <v>0</v>
      </c>
      <c r="M548" s="23"/>
    </row>
    <row r="549" spans="1:13" ht="18.95" customHeight="1">
      <c r="A549" s="22" t="s">
        <v>223</v>
      </c>
      <c r="B549" s="22"/>
      <c r="C549" s="27" t="s">
        <v>210</v>
      </c>
      <c r="D549" s="22">
        <v>4</v>
      </c>
      <c r="E549" s="22"/>
      <c r="F549" s="22">
        <f t="shared" si="419"/>
        <v>0</v>
      </c>
      <c r="G549" s="22"/>
      <c r="H549" s="22">
        <f t="shared" si="420"/>
        <v>0</v>
      </c>
      <c r="I549" s="22"/>
      <c r="J549" s="22">
        <f t="shared" si="421"/>
        <v>0</v>
      </c>
      <c r="K549" s="22">
        <f t="shared" si="422"/>
        <v>0</v>
      </c>
      <c r="L549" s="22">
        <f t="shared" si="423"/>
        <v>0</v>
      </c>
      <c r="M549" s="23"/>
    </row>
    <row r="550" spans="1:13" ht="18.95" customHeight="1">
      <c r="A550" s="22" t="s">
        <v>224</v>
      </c>
      <c r="B550" s="22"/>
      <c r="C550" s="27" t="s">
        <v>210</v>
      </c>
      <c r="D550" s="22">
        <v>4</v>
      </c>
      <c r="E550" s="22"/>
      <c r="F550" s="22">
        <f t="shared" si="419"/>
        <v>0</v>
      </c>
      <c r="G550" s="22"/>
      <c r="H550" s="22">
        <f t="shared" si="420"/>
        <v>0</v>
      </c>
      <c r="I550" s="22"/>
      <c r="J550" s="22">
        <f t="shared" si="421"/>
        <v>0</v>
      </c>
      <c r="K550" s="22">
        <f t="shared" si="422"/>
        <v>0</v>
      </c>
      <c r="L550" s="22">
        <f t="shared" si="423"/>
        <v>0</v>
      </c>
      <c r="M550" s="23"/>
    </row>
    <row r="551" spans="1:13" ht="18.95" customHeight="1">
      <c r="A551" s="50" t="s">
        <v>227</v>
      </c>
      <c r="B551" s="51"/>
      <c r="C551" s="50"/>
      <c r="D551" s="51"/>
      <c r="E551" s="51"/>
      <c r="F551" s="51">
        <f>SUM(F484:F550)</f>
        <v>0</v>
      </c>
      <c r="G551" s="51"/>
      <c r="H551" s="51">
        <f>SUM(H484:H550)</f>
        <v>0</v>
      </c>
      <c r="I551" s="51"/>
      <c r="J551" s="51">
        <f>SUM(J484:J550)</f>
        <v>0</v>
      </c>
      <c r="K551" s="51"/>
      <c r="L551" s="51">
        <f>SUM(L484:L550)</f>
        <v>0</v>
      </c>
      <c r="M551" s="52"/>
    </row>
    <row r="552" spans="1:13" ht="18.95" customHeight="1">
      <c r="A552" s="22"/>
      <c r="B552" s="22"/>
      <c r="C552" s="27"/>
      <c r="D552" s="22"/>
      <c r="E552" s="22"/>
      <c r="F552" s="22"/>
      <c r="G552" s="21"/>
      <c r="H552" s="22"/>
      <c r="I552" s="21"/>
      <c r="J552" s="22"/>
      <c r="K552" s="22"/>
      <c r="L552" s="22"/>
      <c r="M552" s="23"/>
    </row>
    <row r="553" spans="1:13" ht="18.95" customHeight="1">
      <c r="A553" s="1" t="s">
        <v>349</v>
      </c>
      <c r="B553" s="22"/>
      <c r="C553" s="25"/>
      <c r="D553" s="22"/>
      <c r="E553" s="22"/>
      <c r="F553" s="22"/>
      <c r="G553" s="22"/>
      <c r="H553" s="22"/>
      <c r="I553" s="22"/>
      <c r="J553" s="22"/>
      <c r="K553" s="22"/>
      <c r="L553" s="22"/>
      <c r="M553" s="23"/>
    </row>
    <row r="554" spans="1:13" ht="18.95" customHeight="1">
      <c r="A554" s="1" t="s">
        <v>71</v>
      </c>
      <c r="B554" s="1"/>
      <c r="C554" s="24"/>
      <c r="D554" s="1"/>
      <c r="E554" s="1"/>
      <c r="F554" s="1"/>
      <c r="G554" s="1"/>
      <c r="H554" s="1"/>
      <c r="I554" s="1"/>
      <c r="J554" s="1"/>
      <c r="K554" s="1"/>
      <c r="L554" s="1"/>
      <c r="M554" s="1"/>
    </row>
    <row r="555" spans="1:13" ht="18.95" customHeight="1">
      <c r="A555" s="22" t="s">
        <v>70</v>
      </c>
      <c r="B555" s="23"/>
      <c r="C555" s="17" t="s">
        <v>68</v>
      </c>
      <c r="D555" s="22">
        <v>313</v>
      </c>
      <c r="E555" s="23"/>
      <c r="F555" s="22">
        <f t="shared" ref="F555:F561" si="424">D555*E555</f>
        <v>0</v>
      </c>
      <c r="G555" s="37"/>
      <c r="H555" s="22">
        <f t="shared" ref="H555:H561" si="425">D555*G555</f>
        <v>0</v>
      </c>
      <c r="I555" s="37"/>
      <c r="J555" s="37">
        <f t="shared" ref="J555" si="426">D555*I555</f>
        <v>0</v>
      </c>
      <c r="K555" s="22">
        <f t="shared" ref="K555:K561" si="427">E555+G555+I555</f>
        <v>0</v>
      </c>
      <c r="L555" s="22">
        <f t="shared" ref="L555:L561" si="428">D555*K555</f>
        <v>0</v>
      </c>
      <c r="M555" s="1"/>
    </row>
    <row r="556" spans="1:13" ht="18.95" customHeight="1">
      <c r="A556" s="22" t="s">
        <v>58</v>
      </c>
      <c r="B556" s="23"/>
      <c r="C556" s="17" t="s">
        <v>68</v>
      </c>
      <c r="D556" s="22">
        <v>313</v>
      </c>
      <c r="E556" s="23"/>
      <c r="F556" s="22">
        <f t="shared" si="424"/>
        <v>0</v>
      </c>
      <c r="G556" s="37"/>
      <c r="H556" s="22">
        <f t="shared" si="425"/>
        <v>0</v>
      </c>
      <c r="I556" s="37"/>
      <c r="J556" s="22">
        <f t="shared" ref="J556:J561" si="429">D556*I556</f>
        <v>0</v>
      </c>
      <c r="K556" s="22">
        <f t="shared" si="427"/>
        <v>0</v>
      </c>
      <c r="L556" s="22">
        <f t="shared" si="428"/>
        <v>0</v>
      </c>
      <c r="M556" s="1"/>
    </row>
    <row r="557" spans="1:13" ht="18.95" customHeight="1">
      <c r="A557" s="22" t="s">
        <v>60</v>
      </c>
      <c r="B557" s="23"/>
      <c r="C557" s="17" t="s">
        <v>68</v>
      </c>
      <c r="D557" s="22">
        <v>313</v>
      </c>
      <c r="E557" s="23"/>
      <c r="F557" s="22">
        <f t="shared" si="424"/>
        <v>0</v>
      </c>
      <c r="G557" s="22"/>
      <c r="H557" s="22">
        <f t="shared" si="425"/>
        <v>0</v>
      </c>
      <c r="I557" s="37"/>
      <c r="J557" s="22">
        <f t="shared" si="429"/>
        <v>0</v>
      </c>
      <c r="K557" s="22">
        <f t="shared" si="427"/>
        <v>0</v>
      </c>
      <c r="L557" s="22">
        <f t="shared" si="428"/>
        <v>0</v>
      </c>
      <c r="M557" s="1"/>
    </row>
    <row r="558" spans="1:13" ht="18.95" customHeight="1">
      <c r="A558" s="22" t="s">
        <v>72</v>
      </c>
      <c r="B558" s="23"/>
      <c r="C558" s="17" t="s">
        <v>68</v>
      </c>
      <c r="D558" s="22">
        <v>313</v>
      </c>
      <c r="E558" s="23"/>
      <c r="F558" s="22">
        <f t="shared" si="424"/>
        <v>0</v>
      </c>
      <c r="G558" s="22"/>
      <c r="H558" s="22">
        <f t="shared" si="425"/>
        <v>0</v>
      </c>
      <c r="I558" s="37"/>
      <c r="J558" s="22">
        <f t="shared" si="429"/>
        <v>0</v>
      </c>
      <c r="K558" s="22">
        <f t="shared" si="427"/>
        <v>0</v>
      </c>
      <c r="L558" s="22">
        <f t="shared" si="428"/>
        <v>0</v>
      </c>
      <c r="M558" s="1"/>
    </row>
    <row r="559" spans="1:13" ht="18.95" customHeight="1">
      <c r="A559" s="22" t="s">
        <v>73</v>
      </c>
      <c r="B559" s="22"/>
      <c r="C559" s="17" t="s">
        <v>68</v>
      </c>
      <c r="D559" s="22">
        <v>313</v>
      </c>
      <c r="E559" s="22"/>
      <c r="F559" s="22">
        <f t="shared" si="424"/>
        <v>0</v>
      </c>
      <c r="G559" s="37"/>
      <c r="H559" s="22">
        <f t="shared" si="425"/>
        <v>0</v>
      </c>
      <c r="I559" s="37"/>
      <c r="J559" s="22">
        <f t="shared" si="429"/>
        <v>0</v>
      </c>
      <c r="K559" s="22">
        <f t="shared" si="427"/>
        <v>0</v>
      </c>
      <c r="L559" s="22">
        <f t="shared" si="428"/>
        <v>0</v>
      </c>
      <c r="M559" s="1"/>
    </row>
    <row r="560" spans="1:13" ht="18.95" customHeight="1">
      <c r="A560" s="22" t="s">
        <v>56</v>
      </c>
      <c r="B560" s="22" t="s">
        <v>54</v>
      </c>
      <c r="C560" s="17" t="s">
        <v>68</v>
      </c>
      <c r="D560" s="22">
        <v>313</v>
      </c>
      <c r="E560" s="22"/>
      <c r="F560" s="22">
        <f t="shared" si="424"/>
        <v>0</v>
      </c>
      <c r="G560" s="22"/>
      <c r="H560" s="22">
        <f t="shared" si="425"/>
        <v>0</v>
      </c>
      <c r="I560" s="37"/>
      <c r="J560" s="22">
        <f t="shared" si="429"/>
        <v>0</v>
      </c>
      <c r="K560" s="22">
        <f t="shared" si="427"/>
        <v>0</v>
      </c>
      <c r="L560" s="22">
        <f t="shared" si="428"/>
        <v>0</v>
      </c>
      <c r="M560" s="1"/>
    </row>
    <row r="561" spans="1:13" ht="18.95" customHeight="1">
      <c r="A561" s="22" t="s">
        <v>65</v>
      </c>
      <c r="B561" s="21" t="s">
        <v>66</v>
      </c>
      <c r="C561" s="25" t="s">
        <v>68</v>
      </c>
      <c r="D561" s="22">
        <v>313</v>
      </c>
      <c r="E561" s="21"/>
      <c r="F561" s="22">
        <f t="shared" si="424"/>
        <v>0</v>
      </c>
      <c r="G561" s="21"/>
      <c r="H561" s="22">
        <f t="shared" si="425"/>
        <v>0</v>
      </c>
      <c r="I561" s="21"/>
      <c r="J561" s="22">
        <f t="shared" si="429"/>
        <v>0</v>
      </c>
      <c r="K561" s="22">
        <f t="shared" si="427"/>
        <v>0</v>
      </c>
      <c r="L561" s="22">
        <f t="shared" si="428"/>
        <v>0</v>
      </c>
      <c r="M561" s="1"/>
    </row>
    <row r="562" spans="1:13" ht="18.95" customHeight="1">
      <c r="A562" s="1" t="s">
        <v>74</v>
      </c>
      <c r="B562" s="21"/>
      <c r="C562" s="25"/>
      <c r="D562" s="21"/>
      <c r="E562" s="21"/>
      <c r="F562" s="22"/>
      <c r="G562" s="21"/>
      <c r="H562" s="22"/>
      <c r="I562" s="21"/>
      <c r="J562" s="22"/>
      <c r="K562" s="22"/>
      <c r="L562" s="22"/>
      <c r="M562" s="1"/>
    </row>
    <row r="563" spans="1:13" ht="18.95" customHeight="1">
      <c r="A563" s="22" t="s">
        <v>109</v>
      </c>
      <c r="B563" s="21"/>
      <c r="C563" s="25" t="s">
        <v>68</v>
      </c>
      <c r="D563" s="22">
        <v>313</v>
      </c>
      <c r="E563" s="21"/>
      <c r="F563" s="22">
        <f t="shared" ref="F563" si="430">D563*E563</f>
        <v>0</v>
      </c>
      <c r="G563" s="21"/>
      <c r="H563" s="22">
        <f t="shared" ref="H563" si="431">D563*G563</f>
        <v>0</v>
      </c>
      <c r="I563" s="21"/>
      <c r="J563" s="22">
        <f t="shared" ref="J563" si="432">D563*I563</f>
        <v>0</v>
      </c>
      <c r="K563" s="22">
        <f t="shared" ref="K563" si="433">E563+G563+I563</f>
        <v>0</v>
      </c>
      <c r="L563" s="22">
        <f t="shared" ref="L563" si="434">D563*K563</f>
        <v>0</v>
      </c>
      <c r="M563" s="1"/>
    </row>
    <row r="564" spans="1:13" ht="18.95" customHeight="1">
      <c r="A564" s="22" t="s">
        <v>110</v>
      </c>
      <c r="B564" s="21" t="s">
        <v>111</v>
      </c>
      <c r="C564" s="25" t="s">
        <v>68</v>
      </c>
      <c r="D564" s="22">
        <v>313</v>
      </c>
      <c r="E564" s="21"/>
      <c r="F564" s="22">
        <f t="shared" ref="F564" si="435">D564*E564</f>
        <v>0</v>
      </c>
      <c r="G564" s="21"/>
      <c r="H564" s="22">
        <f t="shared" ref="H564" si="436">D564*G564</f>
        <v>0</v>
      </c>
      <c r="I564" s="21"/>
      <c r="J564" s="22">
        <f t="shared" ref="J564" si="437">D564*I564</f>
        <v>0</v>
      </c>
      <c r="K564" s="22">
        <f t="shared" ref="K564" si="438">E564+G564+I564</f>
        <v>0</v>
      </c>
      <c r="L564" s="22">
        <f t="shared" ref="L564" si="439">D564*K564</f>
        <v>0</v>
      </c>
      <c r="M564" s="1"/>
    </row>
    <row r="565" spans="1:13" ht="18.95" customHeight="1">
      <c r="A565" s="22" t="s">
        <v>142</v>
      </c>
      <c r="B565" s="21"/>
      <c r="C565" s="25" t="s">
        <v>68</v>
      </c>
      <c r="D565" s="22">
        <v>313</v>
      </c>
      <c r="E565" s="21"/>
      <c r="F565" s="22">
        <f t="shared" ref="F565:F566" si="440">D565*E565</f>
        <v>0</v>
      </c>
      <c r="G565" s="21"/>
      <c r="H565" s="22">
        <f t="shared" ref="H565:H566" si="441">D565*G565</f>
        <v>0</v>
      </c>
      <c r="I565" s="21"/>
      <c r="J565" s="22">
        <f t="shared" ref="J565:J566" si="442">D565*I565</f>
        <v>0</v>
      </c>
      <c r="K565" s="22">
        <f t="shared" ref="K565:K566" si="443">E565+G565+I565</f>
        <v>0</v>
      </c>
      <c r="L565" s="22">
        <f t="shared" ref="L565:L566" si="444">D565*K565</f>
        <v>0</v>
      </c>
      <c r="M565" s="23"/>
    </row>
    <row r="566" spans="1:13" ht="18.95" customHeight="1">
      <c r="A566" s="22" t="s">
        <v>59</v>
      </c>
      <c r="B566" s="22" t="s">
        <v>54</v>
      </c>
      <c r="C566" s="17" t="s">
        <v>55</v>
      </c>
      <c r="D566" s="22">
        <v>2</v>
      </c>
      <c r="E566" s="22"/>
      <c r="F566" s="22">
        <f t="shared" si="440"/>
        <v>0</v>
      </c>
      <c r="G566" s="22"/>
      <c r="H566" s="22">
        <f t="shared" si="441"/>
        <v>0</v>
      </c>
      <c r="I566" s="22"/>
      <c r="J566" s="22">
        <f t="shared" si="442"/>
        <v>0</v>
      </c>
      <c r="K566" s="22">
        <f t="shared" si="443"/>
        <v>0</v>
      </c>
      <c r="L566" s="22">
        <f t="shared" si="444"/>
        <v>0</v>
      </c>
      <c r="M566" s="23"/>
    </row>
    <row r="567" spans="1:13" ht="18.95" customHeight="1">
      <c r="A567" s="1" t="s">
        <v>122</v>
      </c>
      <c r="B567" s="22"/>
      <c r="C567" s="25"/>
      <c r="D567" s="22"/>
      <c r="E567" s="22"/>
      <c r="F567" s="22"/>
      <c r="G567" s="21"/>
      <c r="H567" s="22"/>
      <c r="I567" s="21"/>
      <c r="J567" s="22"/>
      <c r="K567" s="22"/>
      <c r="L567" s="22"/>
      <c r="M567" s="23"/>
    </row>
    <row r="568" spans="1:13" ht="18.95" customHeight="1">
      <c r="A568" s="22" t="s">
        <v>125</v>
      </c>
      <c r="B568" s="22" t="s">
        <v>126</v>
      </c>
      <c r="C568" s="25" t="s">
        <v>68</v>
      </c>
      <c r="D568" s="22">
        <v>313</v>
      </c>
      <c r="E568" s="22"/>
      <c r="F568" s="22">
        <f t="shared" ref="F568:F569" si="445">D568*E568</f>
        <v>0</v>
      </c>
      <c r="G568" s="22"/>
      <c r="H568" s="22">
        <f t="shared" ref="H568:H569" si="446">D568*G568</f>
        <v>0</v>
      </c>
      <c r="I568" s="22"/>
      <c r="J568" s="22">
        <f t="shared" ref="J568:J569" si="447">D568*I568</f>
        <v>0</v>
      </c>
      <c r="K568" s="22">
        <f t="shared" ref="K568:K569" si="448">E568+G568+I568</f>
        <v>0</v>
      </c>
      <c r="L568" s="22">
        <f t="shared" ref="L568:L569" si="449">D568*K568</f>
        <v>0</v>
      </c>
      <c r="M568" s="23"/>
    </row>
    <row r="569" spans="1:13" ht="18.95" customHeight="1">
      <c r="A569" s="22" t="s">
        <v>127</v>
      </c>
      <c r="B569" s="22" t="s">
        <v>128</v>
      </c>
      <c r="C569" s="25" t="s">
        <v>68</v>
      </c>
      <c r="D569" s="22">
        <v>313</v>
      </c>
      <c r="E569" s="37"/>
      <c r="F569" s="22">
        <f t="shared" si="445"/>
        <v>0</v>
      </c>
      <c r="G569" s="22"/>
      <c r="H569" s="22">
        <f t="shared" si="446"/>
        <v>0</v>
      </c>
      <c r="I569" s="37"/>
      <c r="J569" s="22">
        <f t="shared" si="447"/>
        <v>0</v>
      </c>
      <c r="K569" s="22">
        <f t="shared" si="448"/>
        <v>0</v>
      </c>
      <c r="L569" s="22">
        <f t="shared" si="449"/>
        <v>0</v>
      </c>
      <c r="M569" s="23"/>
    </row>
    <row r="570" spans="1:13" ht="18.95" customHeight="1">
      <c r="A570" s="22" t="s">
        <v>129</v>
      </c>
      <c r="B570" s="22" t="s">
        <v>132</v>
      </c>
      <c r="C570" s="25" t="s">
        <v>104</v>
      </c>
      <c r="D570" s="22">
        <v>36</v>
      </c>
      <c r="E570" s="37"/>
      <c r="F570" s="22">
        <f t="shared" ref="F570:F573" si="450">D570*E570</f>
        <v>0</v>
      </c>
      <c r="G570" s="22"/>
      <c r="H570" s="22">
        <f t="shared" ref="H570:H573" si="451">D570*G570</f>
        <v>0</v>
      </c>
      <c r="I570" s="22"/>
      <c r="J570" s="22">
        <f t="shared" ref="J570:J573" si="452">D570*I570</f>
        <v>0</v>
      </c>
      <c r="K570" s="22">
        <f t="shared" ref="K570:K573" si="453">E570+G570+I570</f>
        <v>0</v>
      </c>
      <c r="L570" s="22">
        <f t="shared" ref="L570:L573" si="454">D570*K570</f>
        <v>0</v>
      </c>
      <c r="M570" s="23"/>
    </row>
    <row r="571" spans="1:13" ht="18.95" customHeight="1">
      <c r="A571" s="22" t="s">
        <v>130</v>
      </c>
      <c r="B571" s="22" t="s">
        <v>131</v>
      </c>
      <c r="C571" s="25" t="s">
        <v>104</v>
      </c>
      <c r="D571" s="22">
        <v>148</v>
      </c>
      <c r="E571" s="22"/>
      <c r="F571" s="22">
        <f t="shared" si="450"/>
        <v>0</v>
      </c>
      <c r="G571" s="37"/>
      <c r="H571" s="22">
        <f t="shared" si="451"/>
        <v>0</v>
      </c>
      <c r="I571" s="22"/>
      <c r="J571" s="22">
        <f t="shared" si="452"/>
        <v>0</v>
      </c>
      <c r="K571" s="22">
        <f t="shared" si="453"/>
        <v>0</v>
      </c>
      <c r="L571" s="22">
        <f t="shared" si="454"/>
        <v>0</v>
      </c>
      <c r="M571" s="23"/>
    </row>
    <row r="572" spans="1:13" ht="18.95" customHeight="1">
      <c r="A572" s="22" t="s">
        <v>421</v>
      </c>
      <c r="B572" s="22" t="s">
        <v>133</v>
      </c>
      <c r="C572" s="25" t="s">
        <v>68</v>
      </c>
      <c r="D572" s="22">
        <v>295</v>
      </c>
      <c r="E572" s="37"/>
      <c r="F572" s="22">
        <f t="shared" si="450"/>
        <v>0</v>
      </c>
      <c r="G572" s="37"/>
      <c r="H572" s="22">
        <f t="shared" si="451"/>
        <v>0</v>
      </c>
      <c r="I572" s="37"/>
      <c r="J572" s="22">
        <f t="shared" si="452"/>
        <v>0</v>
      </c>
      <c r="K572" s="22">
        <f t="shared" si="453"/>
        <v>0</v>
      </c>
      <c r="L572" s="22">
        <f t="shared" si="454"/>
        <v>0</v>
      </c>
      <c r="M572" s="23"/>
    </row>
    <row r="573" spans="1:13" ht="18.95" customHeight="1">
      <c r="A573" s="22" t="s">
        <v>134</v>
      </c>
      <c r="B573" s="22" t="s">
        <v>135</v>
      </c>
      <c r="C573" s="25" t="s">
        <v>136</v>
      </c>
      <c r="D573" s="22">
        <v>2</v>
      </c>
      <c r="E573" s="22"/>
      <c r="F573" s="22">
        <f t="shared" si="450"/>
        <v>0</v>
      </c>
      <c r="G573" s="22"/>
      <c r="H573" s="22">
        <f t="shared" si="451"/>
        <v>0</v>
      </c>
      <c r="I573" s="22"/>
      <c r="J573" s="22">
        <f t="shared" si="452"/>
        <v>0</v>
      </c>
      <c r="K573" s="22">
        <f t="shared" si="453"/>
        <v>0</v>
      </c>
      <c r="L573" s="22">
        <f t="shared" si="454"/>
        <v>0</v>
      </c>
      <c r="M573" s="23"/>
    </row>
    <row r="574" spans="1:13" ht="18.95" customHeight="1">
      <c r="A574" s="22" t="s">
        <v>137</v>
      </c>
      <c r="B574" s="22" t="s">
        <v>138</v>
      </c>
      <c r="C574" s="25" t="s">
        <v>136</v>
      </c>
      <c r="D574" s="22">
        <v>2</v>
      </c>
      <c r="E574" s="22"/>
      <c r="F574" s="22">
        <f t="shared" ref="F574:F575" si="455">D574*E574</f>
        <v>0</v>
      </c>
      <c r="G574" s="22"/>
      <c r="H574" s="22">
        <f t="shared" ref="H574:H575" si="456">D574*G574</f>
        <v>0</v>
      </c>
      <c r="I574" s="22"/>
      <c r="J574" s="22">
        <f t="shared" ref="J574:J575" si="457">D574*I574</f>
        <v>0</v>
      </c>
      <c r="K574" s="22">
        <f t="shared" ref="K574:K575" si="458">E574+G574+I574</f>
        <v>0</v>
      </c>
      <c r="L574" s="22">
        <f t="shared" ref="L574:L575" si="459">D574*K574</f>
        <v>0</v>
      </c>
      <c r="M574" s="23"/>
    </row>
    <row r="575" spans="1:13" ht="18.95" customHeight="1">
      <c r="A575" s="22" t="s">
        <v>139</v>
      </c>
      <c r="B575" s="22" t="s">
        <v>140</v>
      </c>
      <c r="C575" s="25" t="s">
        <v>120</v>
      </c>
      <c r="D575" s="22">
        <v>72</v>
      </c>
      <c r="E575" s="22"/>
      <c r="F575" s="22">
        <f t="shared" si="455"/>
        <v>0</v>
      </c>
      <c r="G575" s="21"/>
      <c r="H575" s="22">
        <f t="shared" si="456"/>
        <v>0</v>
      </c>
      <c r="I575" s="21"/>
      <c r="J575" s="22">
        <f t="shared" si="457"/>
        <v>0</v>
      </c>
      <c r="K575" s="22">
        <f t="shared" si="458"/>
        <v>0</v>
      </c>
      <c r="L575" s="22">
        <f t="shared" si="459"/>
        <v>0</v>
      </c>
      <c r="M575" s="23"/>
    </row>
    <row r="576" spans="1:13" ht="18.95" customHeight="1">
      <c r="A576" s="50" t="s">
        <v>227</v>
      </c>
      <c r="B576" s="51"/>
      <c r="C576" s="50"/>
      <c r="D576" s="51"/>
      <c r="E576" s="51"/>
      <c r="F576" s="51">
        <f>SUM(F555:F575)</f>
        <v>0</v>
      </c>
      <c r="G576" s="51"/>
      <c r="H576" s="51">
        <f>SUM(H555:H575)</f>
        <v>0</v>
      </c>
      <c r="I576" s="51"/>
      <c r="J576" s="51">
        <f>SUM(J555:J575)</f>
        <v>0</v>
      </c>
      <c r="K576" s="51"/>
      <c r="L576" s="51">
        <f>SUM(L555:L575)</f>
        <v>0</v>
      </c>
      <c r="M576" s="52"/>
    </row>
    <row r="577" spans="1:13" ht="18.95" customHeight="1">
      <c r="A577" s="22"/>
      <c r="B577" s="22"/>
      <c r="C577" s="25"/>
      <c r="D577" s="22"/>
      <c r="E577" s="22"/>
      <c r="F577" s="22"/>
      <c r="G577" s="22"/>
      <c r="H577" s="22"/>
      <c r="I577" s="22"/>
      <c r="J577" s="22"/>
      <c r="K577" s="22"/>
      <c r="L577" s="22"/>
      <c r="M577" s="23"/>
    </row>
    <row r="578" spans="1:13" s="53" customFormat="1" ht="18.95" customHeight="1">
      <c r="A578" s="59"/>
      <c r="B578" s="59"/>
      <c r="C578" s="57"/>
      <c r="D578" s="59"/>
      <c r="E578" s="59"/>
      <c r="F578" s="59"/>
      <c r="G578" s="59"/>
      <c r="H578" s="59"/>
      <c r="I578" s="59"/>
      <c r="J578" s="59"/>
      <c r="K578" s="59"/>
      <c r="L578" s="59"/>
      <c r="M578" s="60"/>
    </row>
    <row r="579" spans="1:13" s="53" customFormat="1" ht="18.95" customHeight="1">
      <c r="A579" s="59"/>
      <c r="B579" s="59"/>
      <c r="C579" s="57"/>
      <c r="D579" s="59"/>
      <c r="E579" s="59"/>
      <c r="F579" s="59"/>
      <c r="G579" s="59"/>
      <c r="H579" s="59"/>
      <c r="I579" s="59"/>
      <c r="J579" s="59"/>
      <c r="K579" s="59"/>
      <c r="L579" s="59"/>
      <c r="M579" s="60"/>
    </row>
    <row r="580" spans="1:13" s="53" customFormat="1" ht="18.95" customHeight="1">
      <c r="A580" s="59"/>
      <c r="B580" s="59"/>
      <c r="C580" s="57"/>
      <c r="D580" s="59"/>
      <c r="E580" s="59"/>
      <c r="F580" s="59"/>
      <c r="G580" s="59"/>
      <c r="H580" s="59"/>
      <c r="I580" s="59"/>
      <c r="J580" s="59"/>
      <c r="K580" s="59"/>
      <c r="L580" s="59"/>
      <c r="M580" s="60"/>
    </row>
    <row r="581" spans="1:13" s="53" customFormat="1" ht="18.95" customHeight="1">
      <c r="A581" s="59"/>
      <c r="B581" s="59"/>
      <c r="C581" s="57"/>
      <c r="D581" s="59"/>
      <c r="E581" s="59"/>
      <c r="F581" s="59"/>
      <c r="G581" s="59"/>
      <c r="H581" s="59"/>
      <c r="I581" s="59"/>
      <c r="J581" s="59"/>
      <c r="K581" s="59"/>
      <c r="L581" s="59"/>
      <c r="M581" s="60"/>
    </row>
    <row r="582" spans="1:13" s="53" customFormat="1" ht="18.95" customHeight="1">
      <c r="A582" s="59"/>
      <c r="B582" s="59"/>
      <c r="C582" s="57"/>
      <c r="D582" s="59"/>
      <c r="E582" s="59"/>
      <c r="F582" s="59"/>
      <c r="G582" s="59"/>
      <c r="H582" s="59"/>
      <c r="I582" s="59"/>
      <c r="J582" s="59"/>
      <c r="K582" s="59"/>
      <c r="L582" s="59"/>
      <c r="M582" s="60"/>
    </row>
    <row r="583" spans="1:13" s="53" customFormat="1" ht="18.95" customHeight="1">
      <c r="A583" s="59"/>
      <c r="B583" s="59"/>
      <c r="C583" s="57"/>
      <c r="D583" s="59"/>
      <c r="E583" s="59"/>
      <c r="F583" s="59"/>
      <c r="G583" s="59"/>
      <c r="H583" s="59"/>
      <c r="I583" s="59"/>
      <c r="J583" s="59"/>
      <c r="K583" s="59"/>
      <c r="L583" s="59"/>
      <c r="M583" s="60"/>
    </row>
    <row r="584" spans="1:13" s="53" customFormat="1" ht="18.95" customHeight="1">
      <c r="A584" s="59"/>
      <c r="B584" s="59"/>
      <c r="C584" s="57"/>
      <c r="D584" s="59"/>
      <c r="E584" s="59"/>
      <c r="F584" s="59"/>
      <c r="G584" s="59"/>
      <c r="H584" s="59"/>
      <c r="I584" s="59"/>
      <c r="J584" s="59"/>
      <c r="K584" s="59"/>
      <c r="L584" s="59"/>
      <c r="M584" s="60"/>
    </row>
    <row r="585" spans="1:13" s="53" customFormat="1" ht="18.95" customHeight="1">
      <c r="A585" s="59"/>
      <c r="B585" s="59"/>
      <c r="C585" s="57"/>
      <c r="D585" s="59"/>
      <c r="E585" s="59"/>
      <c r="F585" s="59"/>
      <c r="G585" s="59"/>
      <c r="H585" s="59"/>
      <c r="I585" s="59"/>
      <c r="J585" s="59"/>
      <c r="K585" s="59"/>
      <c r="L585" s="59"/>
      <c r="M585" s="60"/>
    </row>
    <row r="586" spans="1:13" ht="18.95" customHeight="1">
      <c r="A586" s="37"/>
      <c r="B586" s="37"/>
      <c r="C586" s="38"/>
      <c r="D586" s="37"/>
      <c r="E586" s="37"/>
      <c r="F586" s="37"/>
      <c r="G586" s="37"/>
      <c r="H586" s="37"/>
      <c r="I586" s="37"/>
      <c r="J586" s="37"/>
      <c r="K586" s="37"/>
      <c r="L586" s="37"/>
      <c r="M586" s="23"/>
    </row>
    <row r="587" spans="1:13" ht="18.95" customHeight="1">
      <c r="A587" s="37"/>
      <c r="B587" s="37"/>
      <c r="C587" s="38"/>
      <c r="D587" s="37"/>
      <c r="E587" s="37"/>
      <c r="F587" s="37"/>
      <c r="G587" s="37"/>
      <c r="H587" s="37"/>
      <c r="I587" s="37"/>
      <c r="J587" s="37"/>
      <c r="K587" s="37"/>
      <c r="L587" s="37"/>
      <c r="M587" s="23"/>
    </row>
    <row r="588" spans="1:13" ht="18.95" customHeight="1">
      <c r="A588" s="37"/>
      <c r="B588" s="37"/>
      <c r="C588" s="38"/>
      <c r="D588" s="37"/>
      <c r="E588" s="37"/>
      <c r="F588" s="37"/>
      <c r="G588" s="37"/>
      <c r="H588" s="37"/>
      <c r="I588" s="37"/>
      <c r="J588" s="37"/>
      <c r="K588" s="37"/>
      <c r="L588" s="37"/>
      <c r="M588" s="23"/>
    </row>
    <row r="589" spans="1:13" ht="18.95" customHeight="1">
      <c r="A589" s="37"/>
      <c r="B589" s="37"/>
      <c r="C589" s="38"/>
      <c r="D589" s="37"/>
      <c r="E589" s="37"/>
      <c r="F589" s="37"/>
      <c r="G589" s="37"/>
      <c r="H589" s="37"/>
      <c r="I589" s="37"/>
      <c r="J589" s="37"/>
      <c r="K589" s="37"/>
      <c r="L589" s="37"/>
      <c r="M589" s="23"/>
    </row>
    <row r="590" spans="1:13" ht="18.95" customHeight="1">
      <c r="A590" s="37"/>
      <c r="B590" s="37"/>
      <c r="C590" s="38"/>
      <c r="D590" s="37"/>
      <c r="E590" s="37"/>
      <c r="F590" s="37"/>
      <c r="G590" s="37"/>
      <c r="H590" s="37"/>
      <c r="I590" s="37"/>
      <c r="J590" s="37"/>
      <c r="K590" s="37"/>
      <c r="L590" s="37"/>
      <c r="M590" s="23"/>
    </row>
    <row r="591" spans="1:13" ht="18.95" customHeight="1">
      <c r="A591" s="37"/>
      <c r="B591" s="37"/>
      <c r="C591" s="48"/>
      <c r="D591" s="37"/>
      <c r="E591" s="37"/>
      <c r="F591" s="37"/>
      <c r="G591" s="37"/>
      <c r="H591" s="37"/>
      <c r="I591" s="37"/>
      <c r="J591" s="37"/>
      <c r="K591" s="37"/>
      <c r="L591" s="37"/>
      <c r="M591" s="23"/>
    </row>
  </sheetData>
  <autoFilter ref="A1:M591"/>
  <mergeCells count="9">
    <mergeCell ref="I2:J2"/>
    <mergeCell ref="K2:L2"/>
    <mergeCell ref="M2:M3"/>
    <mergeCell ref="A2:A3"/>
    <mergeCell ref="B2:B3"/>
    <mergeCell ref="C2:C3"/>
    <mergeCell ref="D2:D3"/>
    <mergeCell ref="E2:F2"/>
    <mergeCell ref="G2:H2"/>
  </mergeCells>
  <phoneticPr fontId="2" type="noConversion"/>
  <printOptions horizontalCentered="1" verticalCentered="1"/>
  <pageMargins left="0.39370078740157483" right="0.39370078740157483" top="0.78740157480314965" bottom="0.19685039370078741" header="0.43307086614173229" footer="0.11811023622047245"/>
  <pageSetup paperSize="9" scale="87" orientation="landscape" horizontalDpi="300" verticalDpi="300" r:id="rId1"/>
  <headerFooter alignWithMargins="0">
    <oddHeader>&amp;C&amp;"돋움체,굵게"&amp;14공  사  내  역  서&amp;R&amp;"돋움,굵게"&amp;8&amp;P/&amp;N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원가계산서</vt:lpstr>
      <vt:lpstr>집계표</vt:lpstr>
      <vt:lpstr>내역서</vt:lpstr>
      <vt:lpstr>집계표!Print_Area</vt:lpstr>
      <vt:lpstr>내역서!Print_Titles</vt:lpstr>
      <vt:lpstr>집계표!Print_Titles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김현지</dc:creator>
  <cp:lastModifiedBy>nyid</cp:lastModifiedBy>
  <cp:lastPrinted>2019-12-12T02:31:37Z</cp:lastPrinted>
  <dcterms:created xsi:type="dcterms:W3CDTF">2005-05-26T01:24:46Z</dcterms:created>
  <dcterms:modified xsi:type="dcterms:W3CDTF">2019-12-12T07:32:01Z</dcterms:modified>
</cp:coreProperties>
</file>