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의록\조사통계\2023\설문분석\야간\"/>
    </mc:Choice>
  </mc:AlternateContent>
  <bookViews>
    <workbookView xWindow="120" yWindow="135" windowWidth="23715" windowHeight="11595" activeTab="6"/>
  </bookViews>
  <sheets>
    <sheet name="설문" sheetId="5" r:id="rId1"/>
    <sheet name="설문응답" sheetId="15" r:id="rId2"/>
    <sheet name="설문응답 (수정)" sheetId="16" r:id="rId3"/>
    <sheet name="설문응답(코드화)" sheetId="17" r:id="rId4"/>
    <sheet name="설문응답(최종)" sheetId="18" r:id="rId5"/>
    <sheet name="기본요약" sheetId="6" r:id="rId6"/>
    <sheet name="기본요약(차트)" sheetId="13" r:id="rId7"/>
  </sheets>
  <definedNames>
    <definedName name="_xlnm._FilterDatabase" localSheetId="4" hidden="1">'설문응답(최종)'!$A$1:$K$131</definedName>
  </definedNames>
  <calcPr calcId="162913"/>
</workbook>
</file>

<file path=xl/calcChain.xml><?xml version="1.0" encoding="utf-8"?>
<calcChain xmlns="http://schemas.openxmlformats.org/spreadsheetml/2006/main">
  <c r="O29" i="6" l="1"/>
  <c r="O28" i="6"/>
  <c r="O27" i="6"/>
  <c r="O26" i="6"/>
  <c r="O25" i="6"/>
  <c r="O16" i="6"/>
  <c r="O18" i="6"/>
  <c r="O17" i="6"/>
  <c r="K25" i="6"/>
  <c r="K29" i="6"/>
  <c r="K28" i="6"/>
  <c r="K27" i="6"/>
  <c r="K26" i="6"/>
  <c r="K16" i="6"/>
  <c r="K21" i="6" s="1"/>
  <c r="K20" i="6"/>
  <c r="K19" i="6"/>
  <c r="K18" i="6"/>
  <c r="K17" i="6"/>
  <c r="K6" i="6"/>
  <c r="K10" i="6"/>
  <c r="K9" i="6"/>
  <c r="K8" i="6"/>
  <c r="K7" i="6"/>
  <c r="G25" i="6"/>
  <c r="G29" i="6"/>
  <c r="G28" i="6"/>
  <c r="G27" i="6"/>
  <c r="G26" i="6"/>
  <c r="G16" i="6"/>
  <c r="G20" i="6"/>
  <c r="G19" i="6"/>
  <c r="G18" i="6"/>
  <c r="G17" i="6"/>
  <c r="G6" i="6"/>
  <c r="G10" i="6"/>
  <c r="G9" i="6"/>
  <c r="G8" i="6"/>
  <c r="G7" i="6"/>
  <c r="J131" i="18"/>
  <c r="I131" i="18"/>
  <c r="B131" i="18"/>
  <c r="A131" i="18"/>
  <c r="J130" i="18"/>
  <c r="I130" i="18"/>
  <c r="B130" i="18"/>
  <c r="A130" i="18"/>
  <c r="J129" i="18"/>
  <c r="I129" i="18"/>
  <c r="B129" i="18"/>
  <c r="A129" i="18"/>
  <c r="J128" i="18"/>
  <c r="I128" i="18"/>
  <c r="B128" i="18"/>
  <c r="A128" i="18"/>
  <c r="J127" i="18"/>
  <c r="I127" i="18"/>
  <c r="B127" i="18"/>
  <c r="A127" i="18"/>
  <c r="J126" i="18"/>
  <c r="I126" i="18"/>
  <c r="B126" i="18"/>
  <c r="A126" i="18"/>
  <c r="J125" i="18"/>
  <c r="I125" i="18"/>
  <c r="B125" i="18"/>
  <c r="A125" i="18"/>
  <c r="J124" i="18"/>
  <c r="I124" i="18"/>
  <c r="B124" i="18"/>
  <c r="A124" i="18"/>
  <c r="J123" i="18"/>
  <c r="I123" i="18"/>
  <c r="B123" i="18"/>
  <c r="A123" i="18"/>
  <c r="J122" i="18"/>
  <c r="I122" i="18"/>
  <c r="B122" i="18"/>
  <c r="A122" i="18"/>
  <c r="J121" i="18"/>
  <c r="I121" i="18"/>
  <c r="B121" i="18"/>
  <c r="A121" i="18"/>
  <c r="J120" i="18"/>
  <c r="I120" i="18"/>
  <c r="B120" i="18"/>
  <c r="A120" i="18"/>
  <c r="J119" i="18"/>
  <c r="I119" i="18"/>
  <c r="B119" i="18"/>
  <c r="A119" i="18"/>
  <c r="J118" i="18"/>
  <c r="I118" i="18"/>
  <c r="B118" i="18"/>
  <c r="A118" i="18"/>
  <c r="J117" i="18"/>
  <c r="I117" i="18"/>
  <c r="B117" i="18"/>
  <c r="A117" i="18"/>
  <c r="J116" i="18"/>
  <c r="I116" i="18"/>
  <c r="B116" i="18"/>
  <c r="A116" i="18"/>
  <c r="J115" i="18"/>
  <c r="I115" i="18"/>
  <c r="B115" i="18"/>
  <c r="A115" i="18"/>
  <c r="J114" i="18"/>
  <c r="I114" i="18"/>
  <c r="B114" i="18"/>
  <c r="A114" i="18"/>
  <c r="J113" i="18"/>
  <c r="I113" i="18"/>
  <c r="B113" i="18"/>
  <c r="A113" i="18"/>
  <c r="J112" i="18"/>
  <c r="I112" i="18"/>
  <c r="B112" i="18"/>
  <c r="A112" i="18"/>
  <c r="J111" i="18"/>
  <c r="I111" i="18"/>
  <c r="B111" i="18"/>
  <c r="A111" i="18"/>
  <c r="J110" i="18"/>
  <c r="I110" i="18"/>
  <c r="B110" i="18"/>
  <c r="A110" i="18"/>
  <c r="J109" i="18"/>
  <c r="I109" i="18"/>
  <c r="B109" i="18"/>
  <c r="A109" i="18"/>
  <c r="J108" i="18"/>
  <c r="I108" i="18"/>
  <c r="B108" i="18"/>
  <c r="A108" i="18"/>
  <c r="J107" i="18"/>
  <c r="I107" i="18"/>
  <c r="B107" i="18"/>
  <c r="A107" i="18"/>
  <c r="J106" i="18"/>
  <c r="I106" i="18"/>
  <c r="B106" i="18"/>
  <c r="A106" i="18"/>
  <c r="J105" i="18"/>
  <c r="I105" i="18"/>
  <c r="B105" i="18"/>
  <c r="A105" i="18"/>
  <c r="J104" i="18"/>
  <c r="I104" i="18"/>
  <c r="B104" i="18"/>
  <c r="A104" i="18"/>
  <c r="J103" i="18"/>
  <c r="I103" i="18"/>
  <c r="B103" i="18"/>
  <c r="A103" i="18"/>
  <c r="J102" i="18"/>
  <c r="I102" i="18"/>
  <c r="B102" i="18"/>
  <c r="A102" i="18"/>
  <c r="J101" i="18"/>
  <c r="I101" i="18"/>
  <c r="B101" i="18"/>
  <c r="A101" i="18"/>
  <c r="J100" i="18"/>
  <c r="I100" i="18"/>
  <c r="B100" i="18"/>
  <c r="A100" i="18"/>
  <c r="J99" i="18"/>
  <c r="I99" i="18"/>
  <c r="B99" i="18"/>
  <c r="A99" i="18"/>
  <c r="J98" i="18"/>
  <c r="I98" i="18"/>
  <c r="B98" i="18"/>
  <c r="A98" i="18"/>
  <c r="J97" i="18"/>
  <c r="I97" i="18"/>
  <c r="B97" i="18"/>
  <c r="A97" i="18"/>
  <c r="J96" i="18"/>
  <c r="I96" i="18"/>
  <c r="B96" i="18"/>
  <c r="A96" i="18"/>
  <c r="J95" i="18"/>
  <c r="I95" i="18"/>
  <c r="B95" i="18"/>
  <c r="A95" i="18"/>
  <c r="J94" i="18"/>
  <c r="I94" i="18"/>
  <c r="B94" i="18"/>
  <c r="A94" i="18"/>
  <c r="J93" i="18"/>
  <c r="I93" i="18"/>
  <c r="B93" i="18"/>
  <c r="A93" i="18"/>
  <c r="J92" i="18"/>
  <c r="I92" i="18"/>
  <c r="B92" i="18"/>
  <c r="A92" i="18"/>
  <c r="J91" i="18"/>
  <c r="I91" i="18"/>
  <c r="B91" i="18"/>
  <c r="A91" i="18"/>
  <c r="J90" i="18"/>
  <c r="I90" i="18"/>
  <c r="B90" i="18"/>
  <c r="A90" i="18"/>
  <c r="J89" i="18"/>
  <c r="I89" i="18"/>
  <c r="B89" i="18"/>
  <c r="A89" i="18"/>
  <c r="J88" i="18"/>
  <c r="I88" i="18"/>
  <c r="B88" i="18"/>
  <c r="A88" i="18"/>
  <c r="J87" i="18"/>
  <c r="I87" i="18"/>
  <c r="B87" i="18"/>
  <c r="A87" i="18"/>
  <c r="J86" i="18"/>
  <c r="I86" i="18"/>
  <c r="B86" i="18"/>
  <c r="A86" i="18"/>
  <c r="J85" i="18"/>
  <c r="I85" i="18"/>
  <c r="B85" i="18"/>
  <c r="A85" i="18"/>
  <c r="J84" i="18"/>
  <c r="I84" i="18"/>
  <c r="B84" i="18"/>
  <c r="A84" i="18"/>
  <c r="J83" i="18"/>
  <c r="I83" i="18"/>
  <c r="B83" i="18"/>
  <c r="A83" i="18"/>
  <c r="J82" i="18"/>
  <c r="I82" i="18"/>
  <c r="B82" i="18"/>
  <c r="A82" i="18"/>
  <c r="J81" i="18"/>
  <c r="I81" i="18"/>
  <c r="B81" i="18"/>
  <c r="A81" i="18"/>
  <c r="J80" i="18"/>
  <c r="I80" i="18"/>
  <c r="B80" i="18"/>
  <c r="A80" i="18"/>
  <c r="J79" i="18"/>
  <c r="I79" i="18"/>
  <c r="B79" i="18"/>
  <c r="A79" i="18"/>
  <c r="J78" i="18"/>
  <c r="I78" i="18"/>
  <c r="B78" i="18"/>
  <c r="A78" i="18"/>
  <c r="J77" i="18"/>
  <c r="I77" i="18"/>
  <c r="B77" i="18"/>
  <c r="A77" i="18"/>
  <c r="J76" i="18"/>
  <c r="I76" i="18"/>
  <c r="B76" i="18"/>
  <c r="A76" i="18"/>
  <c r="J75" i="18"/>
  <c r="I75" i="18"/>
  <c r="B75" i="18"/>
  <c r="A75" i="18"/>
  <c r="J74" i="18"/>
  <c r="I74" i="18"/>
  <c r="B74" i="18"/>
  <c r="A74" i="18"/>
  <c r="J73" i="18"/>
  <c r="I73" i="18"/>
  <c r="B73" i="18"/>
  <c r="A73" i="18"/>
  <c r="J72" i="18"/>
  <c r="I72" i="18"/>
  <c r="B72" i="18"/>
  <c r="A72" i="18"/>
  <c r="J71" i="18"/>
  <c r="I71" i="18"/>
  <c r="B71" i="18"/>
  <c r="A71" i="18"/>
  <c r="J70" i="18"/>
  <c r="I70" i="18"/>
  <c r="B70" i="18"/>
  <c r="A70" i="18"/>
  <c r="J69" i="18"/>
  <c r="I69" i="18"/>
  <c r="B69" i="18"/>
  <c r="A69" i="18"/>
  <c r="J68" i="18"/>
  <c r="I68" i="18"/>
  <c r="B68" i="18"/>
  <c r="A68" i="18"/>
  <c r="J67" i="18"/>
  <c r="I67" i="18"/>
  <c r="B67" i="18"/>
  <c r="A67" i="18"/>
  <c r="J66" i="18"/>
  <c r="I66" i="18"/>
  <c r="B66" i="18"/>
  <c r="A66" i="18"/>
  <c r="J65" i="18"/>
  <c r="I65" i="18"/>
  <c r="B65" i="18"/>
  <c r="A65" i="18"/>
  <c r="J64" i="18"/>
  <c r="I64" i="18"/>
  <c r="B64" i="18"/>
  <c r="A64" i="18"/>
  <c r="J63" i="18"/>
  <c r="I63" i="18"/>
  <c r="B63" i="18"/>
  <c r="A63" i="18"/>
  <c r="J62" i="18"/>
  <c r="I62" i="18"/>
  <c r="B62" i="18"/>
  <c r="A62" i="18"/>
  <c r="J61" i="18"/>
  <c r="I61" i="18"/>
  <c r="B61" i="18"/>
  <c r="A61" i="18"/>
  <c r="J60" i="18"/>
  <c r="I60" i="18"/>
  <c r="B60" i="18"/>
  <c r="A60" i="18"/>
  <c r="J59" i="18"/>
  <c r="I59" i="18"/>
  <c r="B59" i="18"/>
  <c r="A59" i="18"/>
  <c r="J58" i="18"/>
  <c r="I58" i="18"/>
  <c r="B58" i="18"/>
  <c r="A58" i="18"/>
  <c r="J57" i="18"/>
  <c r="I57" i="18"/>
  <c r="B57" i="18"/>
  <c r="A57" i="18"/>
  <c r="J56" i="18"/>
  <c r="I56" i="18"/>
  <c r="B56" i="18"/>
  <c r="A56" i="18"/>
  <c r="J55" i="18"/>
  <c r="I55" i="18"/>
  <c r="B55" i="18"/>
  <c r="A55" i="18"/>
  <c r="J54" i="18"/>
  <c r="I54" i="18"/>
  <c r="B54" i="18"/>
  <c r="A54" i="18"/>
  <c r="J53" i="18"/>
  <c r="I53" i="18"/>
  <c r="B53" i="18"/>
  <c r="A53" i="18"/>
  <c r="J52" i="18"/>
  <c r="I52" i="18"/>
  <c r="B52" i="18"/>
  <c r="A52" i="18"/>
  <c r="J51" i="18"/>
  <c r="I51" i="18"/>
  <c r="B51" i="18"/>
  <c r="A51" i="18"/>
  <c r="J50" i="18"/>
  <c r="I50" i="18"/>
  <c r="B50" i="18"/>
  <c r="A50" i="18"/>
  <c r="J49" i="18"/>
  <c r="I49" i="18"/>
  <c r="B49" i="18"/>
  <c r="A49" i="18"/>
  <c r="J48" i="18"/>
  <c r="I48" i="18"/>
  <c r="B48" i="18"/>
  <c r="A48" i="18"/>
  <c r="J47" i="18"/>
  <c r="I47" i="18"/>
  <c r="B47" i="18"/>
  <c r="A47" i="18"/>
  <c r="J46" i="18"/>
  <c r="I46" i="18"/>
  <c r="B46" i="18"/>
  <c r="A46" i="18"/>
  <c r="J45" i="18"/>
  <c r="I45" i="18"/>
  <c r="B45" i="18"/>
  <c r="A45" i="18"/>
  <c r="J44" i="18"/>
  <c r="I44" i="18"/>
  <c r="B44" i="18"/>
  <c r="A44" i="18"/>
  <c r="J43" i="18"/>
  <c r="I43" i="18"/>
  <c r="B43" i="18"/>
  <c r="A43" i="18"/>
  <c r="J42" i="18"/>
  <c r="B42" i="18"/>
  <c r="A42" i="18"/>
  <c r="J41" i="18"/>
  <c r="I41" i="18"/>
  <c r="B41" i="18"/>
  <c r="A41" i="18"/>
  <c r="J40" i="18"/>
  <c r="I40" i="18"/>
  <c r="B40" i="18"/>
  <c r="A40" i="18"/>
  <c r="J39" i="18"/>
  <c r="I39" i="18"/>
  <c r="B39" i="18"/>
  <c r="A39" i="18"/>
  <c r="J38" i="18"/>
  <c r="I38" i="18"/>
  <c r="B38" i="18"/>
  <c r="A38" i="18"/>
  <c r="J37" i="18"/>
  <c r="I37" i="18"/>
  <c r="B37" i="18"/>
  <c r="A37" i="18"/>
  <c r="J36" i="18"/>
  <c r="I36" i="18"/>
  <c r="B36" i="18"/>
  <c r="A36" i="18"/>
  <c r="J35" i="18"/>
  <c r="I35" i="18"/>
  <c r="B35" i="18"/>
  <c r="A35" i="18"/>
  <c r="J34" i="18"/>
  <c r="I34" i="18"/>
  <c r="B34" i="18"/>
  <c r="A34" i="18"/>
  <c r="J33" i="18"/>
  <c r="I33" i="18"/>
  <c r="B33" i="18"/>
  <c r="A33" i="18"/>
  <c r="J32" i="18"/>
  <c r="I32" i="18"/>
  <c r="B32" i="18"/>
  <c r="A32" i="18"/>
  <c r="J31" i="18"/>
  <c r="I31" i="18"/>
  <c r="B31" i="18"/>
  <c r="A31" i="18"/>
  <c r="J30" i="18"/>
  <c r="I30" i="18"/>
  <c r="B30" i="18"/>
  <c r="A30" i="18"/>
  <c r="J29" i="18"/>
  <c r="I29" i="18"/>
  <c r="B29" i="18"/>
  <c r="A29" i="18"/>
  <c r="J28" i="18"/>
  <c r="I28" i="18"/>
  <c r="B28" i="18"/>
  <c r="A28" i="18"/>
  <c r="J27" i="18"/>
  <c r="I27" i="18"/>
  <c r="B27" i="18"/>
  <c r="A27" i="18"/>
  <c r="J26" i="18"/>
  <c r="I26" i="18"/>
  <c r="B26" i="18"/>
  <c r="A26" i="18"/>
  <c r="J25" i="18"/>
  <c r="I25" i="18"/>
  <c r="B25" i="18"/>
  <c r="A25" i="18"/>
  <c r="J24" i="18"/>
  <c r="I24" i="18"/>
  <c r="B24" i="18"/>
  <c r="A24" i="18"/>
  <c r="J23" i="18"/>
  <c r="I23" i="18"/>
  <c r="B23" i="18"/>
  <c r="A23" i="18"/>
  <c r="J22" i="18"/>
  <c r="I22" i="18"/>
  <c r="B22" i="18"/>
  <c r="A22" i="18"/>
  <c r="J21" i="18"/>
  <c r="I21" i="18"/>
  <c r="B21" i="18"/>
  <c r="A21" i="18"/>
  <c r="J20" i="18"/>
  <c r="I20" i="18"/>
  <c r="B20" i="18"/>
  <c r="A20" i="18"/>
  <c r="J19" i="18"/>
  <c r="I19" i="18"/>
  <c r="B19" i="18"/>
  <c r="A19" i="18"/>
  <c r="J18" i="18"/>
  <c r="B18" i="18"/>
  <c r="A18" i="18"/>
  <c r="J17" i="18"/>
  <c r="I17" i="18"/>
  <c r="B17" i="18"/>
  <c r="A17" i="18"/>
  <c r="J16" i="18"/>
  <c r="I16" i="18"/>
  <c r="B16" i="18"/>
  <c r="A16" i="18"/>
  <c r="J15" i="18"/>
  <c r="I15" i="18"/>
  <c r="B15" i="18"/>
  <c r="A15" i="18"/>
  <c r="J14" i="18"/>
  <c r="I14" i="18"/>
  <c r="B14" i="18"/>
  <c r="A14" i="18"/>
  <c r="J13" i="18"/>
  <c r="I13" i="18"/>
  <c r="B13" i="18"/>
  <c r="A13" i="18"/>
  <c r="J12" i="18"/>
  <c r="I12" i="18"/>
  <c r="B12" i="18"/>
  <c r="A12" i="18"/>
  <c r="J11" i="18"/>
  <c r="I11" i="18"/>
  <c r="B11" i="18"/>
  <c r="A11" i="18"/>
  <c r="J10" i="18"/>
  <c r="I10" i="18"/>
  <c r="B10" i="18"/>
  <c r="A10" i="18"/>
  <c r="J9" i="18"/>
  <c r="I9" i="18"/>
  <c r="B9" i="18"/>
  <c r="A9" i="18"/>
  <c r="J8" i="18"/>
  <c r="I8" i="18"/>
  <c r="B8" i="18"/>
  <c r="A8" i="18"/>
  <c r="J7" i="18"/>
  <c r="I7" i="18"/>
  <c r="B7" i="18"/>
  <c r="A7" i="18"/>
  <c r="J6" i="18"/>
  <c r="I6" i="18"/>
  <c r="B6" i="18"/>
  <c r="A6" i="18"/>
  <c r="J5" i="18"/>
  <c r="I5" i="18"/>
  <c r="B5" i="18"/>
  <c r="A5" i="18"/>
  <c r="J4" i="18"/>
  <c r="I4" i="18"/>
  <c r="B4" i="18"/>
  <c r="A4" i="18"/>
  <c r="J3" i="18"/>
  <c r="I3" i="18"/>
  <c r="B3" i="18"/>
  <c r="A3" i="18"/>
  <c r="J2" i="18"/>
  <c r="I2" i="18"/>
  <c r="B2" i="18"/>
  <c r="A2" i="18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3" i="17"/>
  <c r="B4" i="17"/>
  <c r="B2" i="17"/>
  <c r="A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2" i="17"/>
  <c r="I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C9" i="6" l="1"/>
  <c r="C15" i="6"/>
  <c r="O6" i="6"/>
  <c r="C16" i="6"/>
  <c r="O7" i="6"/>
  <c r="C17" i="6"/>
  <c r="O8" i="6"/>
  <c r="C18" i="6"/>
  <c r="O9" i="6"/>
  <c r="C19" i="6"/>
  <c r="C20" i="6"/>
  <c r="C6" i="6"/>
  <c r="C7" i="6"/>
  <c r="C8" i="6"/>
  <c r="O30" i="6"/>
  <c r="C21" i="6" l="1"/>
  <c r="C10" i="6"/>
  <c r="O19" i="6"/>
  <c r="O10" i="6"/>
  <c r="K30" i="6" l="1"/>
  <c r="K11" i="6"/>
  <c r="G30" i="6"/>
  <c r="G21" i="6"/>
  <c r="G11" i="6"/>
  <c r="P28" i="6" l="1"/>
  <c r="P30" i="6"/>
  <c r="P27" i="6"/>
  <c r="P29" i="6"/>
  <c r="P26" i="6"/>
  <c r="P25" i="6"/>
  <c r="P16" i="6"/>
  <c r="P18" i="6"/>
  <c r="P17" i="6"/>
  <c r="P19" i="6"/>
  <c r="H21" i="6"/>
  <c r="H30" i="6"/>
  <c r="L18" i="6"/>
  <c r="P9" i="6"/>
  <c r="P8" i="6"/>
  <c r="P7" i="6"/>
  <c r="P6" i="6"/>
  <c r="P10" i="6"/>
  <c r="L25" i="6"/>
  <c r="D7" i="6"/>
  <c r="D6" i="6"/>
  <c r="D21" i="6"/>
  <c r="D19" i="6"/>
  <c r="D18" i="6"/>
  <c r="L11" i="6"/>
  <c r="L16" i="6"/>
  <c r="H27" i="6"/>
  <c r="L26" i="6"/>
  <c r="L8" i="6"/>
  <c r="L30" i="6"/>
  <c r="H20" i="6"/>
  <c r="H16" i="6"/>
  <c r="L29" i="6"/>
  <c r="L19" i="6"/>
  <c r="H25" i="6"/>
  <c r="L17" i="6"/>
  <c r="L7" i="6"/>
  <c r="H29" i="6"/>
  <c r="L10" i="6"/>
  <c r="H18" i="6"/>
  <c r="L28" i="6"/>
  <c r="H26" i="6"/>
  <c r="L6" i="6"/>
  <c r="H28" i="6"/>
  <c r="L9" i="6"/>
  <c r="H10" i="6"/>
  <c r="H19" i="6"/>
  <c r="L21" i="6"/>
  <c r="L27" i="6"/>
  <c r="L20" i="6"/>
  <c r="H17" i="6"/>
  <c r="H11" i="6"/>
  <c r="H9" i="6"/>
  <c r="H7" i="6"/>
  <c r="H8" i="6"/>
  <c r="H6" i="6"/>
  <c r="D9" i="6"/>
  <c r="D10" i="6"/>
  <c r="D8" i="6"/>
  <c r="D15" i="6"/>
  <c r="D16" i="6"/>
  <c r="D20" i="6"/>
  <c r="D17" i="6"/>
</calcChain>
</file>

<file path=xl/sharedStrings.xml><?xml version="1.0" encoding="utf-8"?>
<sst xmlns="http://schemas.openxmlformats.org/spreadsheetml/2006/main" count="1276" uniqueCount="126">
  <si>
    <t>문항1</t>
    <phoneticPr fontId="1" type="noConversion"/>
  </si>
  <si>
    <t>문항2</t>
    <phoneticPr fontId="1" type="noConversion"/>
  </si>
  <si>
    <t>문항4</t>
  </si>
  <si>
    <t>문항5</t>
  </si>
  <si>
    <t>문항6</t>
  </si>
  <si>
    <t>문항7</t>
  </si>
  <si>
    <t>문항8</t>
  </si>
  <si>
    <t>문항9</t>
  </si>
  <si>
    <t>문항12</t>
  </si>
  <si>
    <t>번호</t>
    <phoneticPr fontId="1" type="noConversion"/>
  </si>
  <si>
    <t>문항10</t>
    <phoneticPr fontId="1" type="noConversion"/>
  </si>
  <si>
    <t>문항11</t>
    <phoneticPr fontId="1" type="noConversion"/>
  </si>
  <si>
    <t>설명</t>
    <phoneticPr fontId="1" type="noConversion"/>
  </si>
  <si>
    <t>문항3</t>
    <phoneticPr fontId="1" type="noConversion"/>
  </si>
  <si>
    <t>매우 아니다</t>
    <phoneticPr fontId="1" type="noConversion"/>
  </si>
  <si>
    <t>아니다</t>
    <phoneticPr fontId="1" type="noConversion"/>
  </si>
  <si>
    <t>보통</t>
    <phoneticPr fontId="1" type="noConversion"/>
  </si>
  <si>
    <t>그렇다</t>
    <phoneticPr fontId="1" type="noConversion"/>
  </si>
  <si>
    <t>매우 그렇다</t>
    <phoneticPr fontId="1" type="noConversion"/>
  </si>
  <si>
    <t>분류</t>
    <phoneticPr fontId="1" type="noConversion"/>
  </si>
  <si>
    <t>도수</t>
    <phoneticPr fontId="1" type="noConversion"/>
  </si>
  <si>
    <t>비율</t>
    <phoneticPr fontId="1" type="noConversion"/>
  </si>
  <si>
    <t>합</t>
    <phoneticPr fontId="1" type="noConversion"/>
  </si>
  <si>
    <t>기본 정보</t>
    <phoneticPr fontId="1" type="noConversion"/>
  </si>
  <si>
    <t>분류</t>
    <phoneticPr fontId="1" type="noConversion"/>
  </si>
  <si>
    <t>도수</t>
    <phoneticPr fontId="1" type="noConversion"/>
  </si>
  <si>
    <t>비율</t>
    <phoneticPr fontId="1" type="noConversion"/>
  </si>
  <si>
    <t>매우 아니다</t>
    <phoneticPr fontId="1" type="noConversion"/>
  </si>
  <si>
    <t>아니다</t>
    <phoneticPr fontId="1" type="noConversion"/>
  </si>
  <si>
    <t>보통</t>
    <phoneticPr fontId="1" type="noConversion"/>
  </si>
  <si>
    <t>그렇다</t>
    <phoneticPr fontId="1" type="noConversion"/>
  </si>
  <si>
    <t>매우 그렇다</t>
    <phoneticPr fontId="1" type="noConversion"/>
  </si>
  <si>
    <t>수형자  관련</t>
    <phoneticPr fontId="1" type="noConversion"/>
  </si>
  <si>
    <t>이름</t>
    <phoneticPr fontId="1" type="noConversion"/>
  </si>
  <si>
    <t>학년</t>
    <phoneticPr fontId="1" type="noConversion"/>
  </si>
  <si>
    <t>연령대</t>
    <phoneticPr fontId="1" type="noConversion"/>
  </si>
  <si>
    <t>법을 어겼다면 예외없이 그에 상응하는 만큼 법적 대가를 치러야 한다.</t>
    <phoneticPr fontId="1" type="noConversion"/>
  </si>
  <si>
    <t>가해자가 반성할 경우  판사의 판단으로  감형해주는 것에 어떻게 생각하십니까?</t>
    <phoneticPr fontId="1" type="noConversion"/>
  </si>
  <si>
    <t>매우 반대</t>
    <phoneticPr fontId="1" type="noConversion"/>
  </si>
  <si>
    <t>반대</t>
    <phoneticPr fontId="1" type="noConversion"/>
  </si>
  <si>
    <t>찬성</t>
    <phoneticPr fontId="1" type="noConversion"/>
  </si>
  <si>
    <t>매우 찬성</t>
    <phoneticPr fontId="1" type="noConversion"/>
  </si>
  <si>
    <t>타고난 천성과 후천적인 환경 중 어느 쪽이 인격형성에 더 중요하다고 생각하십니까?</t>
    <phoneticPr fontId="1" type="noConversion"/>
  </si>
  <si>
    <t>범죄자에게 법을 적용할 때 가장 우선적으로 고려되어야 할 사항은 ?</t>
    <phoneticPr fontId="1" type="noConversion"/>
  </si>
  <si>
    <t xml:space="preserve">흉악범죄를 저지른 자는 본인의 동의여부와 상관없이 얼굴을 공개하는 것에 대해 어떻게 생각하십니까? </t>
    <phoneticPr fontId="1" type="noConversion"/>
  </si>
  <si>
    <t xml:space="preserve">흉악범죄를 저지른 자는 사회로 부터의 영구적인 격리가 필요하다. </t>
    <phoneticPr fontId="1" type="noConversion"/>
  </si>
  <si>
    <t xml:space="preserve">범죄가 발생하는 것은 범죄자 개인의 잘못보다는 사회구조의 문제가 원인이다.  </t>
    <phoneticPr fontId="1" type="noConversion"/>
  </si>
  <si>
    <t>범죄에 대한 법의 집행이 단호할수록 사회는 안정될 것이다.</t>
    <phoneticPr fontId="1" type="noConversion"/>
  </si>
  <si>
    <t xml:space="preserve">흉악범죄를 저지른 사람이라 하더라도 피해자와 동등하게 인권을 보장해주어야 한다. </t>
    <phoneticPr fontId="1" type="noConversion"/>
  </si>
  <si>
    <t>20대 이하</t>
    <phoneticPr fontId="1" type="noConversion"/>
  </si>
  <si>
    <t>21~30</t>
    <phoneticPr fontId="1" type="noConversion"/>
  </si>
  <si>
    <t>31~40</t>
    <phoneticPr fontId="1" type="noConversion"/>
  </si>
  <si>
    <t>41~50</t>
    <phoneticPr fontId="1" type="noConversion"/>
  </si>
  <si>
    <t>51~60</t>
    <phoneticPr fontId="1" type="noConversion"/>
  </si>
  <si>
    <t>61세 이상</t>
    <phoneticPr fontId="1" type="noConversion"/>
  </si>
  <si>
    <t>설문 1</t>
    <phoneticPr fontId="1" type="noConversion"/>
  </si>
  <si>
    <t>설문 2</t>
    <phoneticPr fontId="1" type="noConversion"/>
  </si>
  <si>
    <t>문항 2. 학년</t>
    <phoneticPr fontId="1" type="noConversion"/>
  </si>
  <si>
    <t>1(주간)</t>
    <phoneticPr fontId="1" type="noConversion"/>
  </si>
  <si>
    <t>1(야간)</t>
    <phoneticPr fontId="1" type="noConversion"/>
  </si>
  <si>
    <t>2(주간)</t>
    <phoneticPr fontId="1" type="noConversion"/>
  </si>
  <si>
    <t>2(야간)</t>
    <phoneticPr fontId="1" type="noConversion"/>
  </si>
  <si>
    <t>문항 3. 나이</t>
    <phoneticPr fontId="1" type="noConversion"/>
  </si>
  <si>
    <t>5. 가해자 인권 존중</t>
    <phoneticPr fontId="1" type="noConversion"/>
  </si>
  <si>
    <t>8. 범죄자와 사회격리</t>
    <phoneticPr fontId="1" type="noConversion"/>
  </si>
  <si>
    <t>9. 범죄자의 얼굴 공개</t>
    <phoneticPr fontId="1" type="noConversion"/>
  </si>
  <si>
    <t>교화 가능성</t>
    <phoneticPr fontId="1" type="noConversion"/>
  </si>
  <si>
    <t>피해 정도</t>
    <phoneticPr fontId="1" type="noConversion"/>
  </si>
  <si>
    <t>사회 영향</t>
    <phoneticPr fontId="1" type="noConversion"/>
  </si>
  <si>
    <t>기타</t>
    <phoneticPr fontId="1" type="noConversion"/>
  </si>
  <si>
    <t>10. 법 집행시 고려사항</t>
    <phoneticPr fontId="1" type="noConversion"/>
  </si>
  <si>
    <t>천성</t>
    <phoneticPr fontId="1" type="noConversion"/>
  </si>
  <si>
    <t>환경</t>
    <phoneticPr fontId="1" type="noConversion"/>
  </si>
  <si>
    <t>모르겠음</t>
    <phoneticPr fontId="1" type="noConversion"/>
  </si>
  <si>
    <t>2. 학년</t>
  </si>
  <si>
    <t>3. 연령대</t>
  </si>
  <si>
    <t>4. 법을 어겼다면 예외없이 그에 상응하는 만큼 법적 대가를 치러야 한다.</t>
  </si>
  <si>
    <t xml:space="preserve">5. 흉악범죄를 저지른 사람이라 하더라도 피해자와 동등하게 인권을 보장해주어야 한다. </t>
  </si>
  <si>
    <t>6. 범죄에 대한 법의 집행이 단호할수록 사회는 안정될 것이다.</t>
  </si>
  <si>
    <t xml:space="preserve">7. 범죄가 발생하는 것은 범죄자 개인의 잘못보다는 사회구조의 문제가 원인이다.  </t>
  </si>
  <si>
    <t xml:space="preserve">8. 흉악범죄를 저지른 자는 사회로 부터의 영구적인 격리가 필요하다. </t>
  </si>
  <si>
    <t xml:space="preserve">9. 흉악범죄를 저지른 자는 본인의 동의여부와 상관없이 얼굴을 공개하는 것에 대해 어떻게 생각하십니까? </t>
  </si>
  <si>
    <t>10. 범죄자에게 법을 적용할 때 가장 우선적으로 고려되어야 할 사항은 ?</t>
  </si>
  <si>
    <t>11. 타고난 천성과 후천적인 환경 중 어느 쪽이 인격형성에 더 중요하다고 생각하십니까?</t>
  </si>
  <si>
    <t>12.  가해자가 반성할 경우  판사의 판단으로  감형해주는 것에 어떻게 생각하십니까?</t>
  </si>
  <si>
    <t>1학년(주간)</t>
  </si>
  <si>
    <t>21세 ~30세</t>
  </si>
  <si>
    <t>범죄자의 교화 가능성</t>
  </si>
  <si>
    <t>타고난 천성</t>
  </si>
  <si>
    <t>20세 이하</t>
  </si>
  <si>
    <t>범죄가 사회에 미치는 영향</t>
  </si>
  <si>
    <t>잘 모르겠음.</t>
  </si>
  <si>
    <t>피해자의 피해 정도</t>
  </si>
  <si>
    <t>후천적인 환경</t>
  </si>
  <si>
    <t>31세~40세</t>
  </si>
  <si>
    <t>51세~60세</t>
  </si>
  <si>
    <t>피해자의 상황과 범죄자의 죄질정도</t>
  </si>
  <si>
    <t>1학년(야간)</t>
  </si>
  <si>
    <t>41세~50세</t>
  </si>
  <si>
    <t>61세 이상</t>
  </si>
  <si>
    <t xml:space="preserve">전과경력부터 확인후 범죄자의  정신상태나 개인성향 </t>
  </si>
  <si>
    <t>2학년(주간)</t>
  </si>
  <si>
    <t>2학년(야간)</t>
  </si>
  <si>
    <t>1학년(주간)</t>
    <phoneticPr fontId="1" type="noConversion"/>
  </si>
  <si>
    <t>1학년(야간)</t>
    <phoneticPr fontId="1" type="noConversion"/>
  </si>
  <si>
    <t>2학년(주간)</t>
    <phoneticPr fontId="1" type="noConversion"/>
  </si>
  <si>
    <t>2학년(야간)</t>
    <phoneticPr fontId="1" type="noConversion"/>
  </si>
  <si>
    <t>61세 이상</t>
    <phoneticPr fontId="1" type="noConversion"/>
  </si>
  <si>
    <t>기타</t>
    <phoneticPr fontId="1" type="noConversion"/>
  </si>
  <si>
    <t>21세 30세</t>
  </si>
  <si>
    <t>21세 30세</t>
    <phoneticPr fontId="1" type="noConversion"/>
  </si>
  <si>
    <t>31세 40세</t>
    <phoneticPr fontId="1" type="noConversion"/>
  </si>
  <si>
    <t>51세 60세</t>
    <phoneticPr fontId="1" type="noConversion"/>
  </si>
  <si>
    <t>41세 50세</t>
    <phoneticPr fontId="1" type="noConversion"/>
  </si>
  <si>
    <t>21세 30세</t>
    <phoneticPr fontId="1" type="noConversion"/>
  </si>
  <si>
    <t>31세 40세</t>
    <phoneticPr fontId="1" type="noConversion"/>
  </si>
  <si>
    <t>41세 50세</t>
    <phoneticPr fontId="1" type="noConversion"/>
  </si>
  <si>
    <t>51세 60세</t>
    <phoneticPr fontId="1" type="noConversion"/>
  </si>
  <si>
    <t>4. 법 집행 단호해야함</t>
    <phoneticPr fontId="1" type="noConversion"/>
  </si>
  <si>
    <t>6.  법 집행의 단호하면 사회도안정된다</t>
    <phoneticPr fontId="1" type="noConversion"/>
  </si>
  <si>
    <t>7. 범죄 발생은 사회구조의 문제가 원인</t>
    <phoneticPr fontId="1" type="noConversion"/>
  </si>
  <si>
    <t>10. 범죄발생 원인은 천성 또는 환경</t>
    <phoneticPr fontId="1" type="noConversion"/>
  </si>
  <si>
    <t>11. 판사의 재량에 의한 판결</t>
    <phoneticPr fontId="1" type="noConversion"/>
  </si>
  <si>
    <t>범죄자의 교화 가능성</t>
    <phoneticPr fontId="1" type="noConversion"/>
  </si>
  <si>
    <t>피해자의 피해 정도</t>
    <phoneticPr fontId="1" type="noConversion"/>
  </si>
  <si>
    <t>범죄가 사회에 미치는 영향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</si>
</sst>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2"/>
      <scheme val="minor"/>
    </font>
    <font>
      <sz val="10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3" fillId="0" borderId="0" applyFon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3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1" xfId="3" applyNumberFormat="1" applyFont="1" applyBorder="1" applyAlignment="1">
      <alignment horizontal="center" vertical="center"/>
    </xf>
    <xf numFmtId="0" fontId="4" fillId="0" borderId="0" xfId="4" applyBorder="1" applyAlignment="1">
      <alignment horizontal="center" vertical="center"/>
    </xf>
    <xf numFmtId="0" fontId="4" fillId="0" borderId="0" xfId="4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3" applyNumberFormat="1" applyFont="1" applyBorder="1" applyAlignment="1">
      <alignment horizontal="center" vertical="center"/>
    </xf>
    <xf numFmtId="9" fontId="0" fillId="0" borderId="0" xfId="3" applyNumberFormat="1" applyFont="1" applyBorder="1" applyAlignment="1">
      <alignment horizontal="center" vertical="center"/>
    </xf>
    <xf numFmtId="9" fontId="0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>
      <alignment vertical="center"/>
    </xf>
    <xf numFmtId="0" fontId="8" fillId="0" borderId="0" xfId="5" applyFont="1"/>
    <xf numFmtId="0" fontId="6" fillId="0" borderId="0" xfId="5" applyFont="1" applyAlignment="1"/>
    <xf numFmtId="0" fontId="8" fillId="0" borderId="0" xfId="5" applyFont="1" applyAlignment="1"/>
    <xf numFmtId="0" fontId="6" fillId="2" borderId="0" xfId="5" applyFont="1" applyFill="1" applyAlignment="1"/>
    <xf numFmtId="0" fontId="8" fillId="2" borderId="0" xfId="5" applyFont="1" applyFill="1" applyAlignment="1"/>
    <xf numFmtId="0" fontId="4" fillId="0" borderId="0" xfId="4" applyBorder="1" applyAlignment="1">
      <alignment vertical="center"/>
    </xf>
    <xf numFmtId="0" fontId="4" fillId="0" borderId="5" xfId="4" applyAlignment="1">
      <alignment horizontal="center" vertical="center"/>
    </xf>
    <xf numFmtId="0" fontId="4" fillId="0" borderId="0" xfId="4" applyBorder="1" applyAlignment="1">
      <alignment horizontal="center" vertical="center"/>
    </xf>
  </cellXfs>
  <cellStyles count="6">
    <cellStyle name="백분율" xfId="3" builtinId="5"/>
    <cellStyle name="백분율 2" xfId="1"/>
    <cellStyle name="제목 2" xfId="4" builtinId="17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기본요약!$B$4</c:f>
          <c:strCache>
            <c:ptCount val="1"/>
            <c:pt idx="0">
              <c:v>문항 2. 학년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FD-4E43-99CE-B4FC32C984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FD-4E43-99CE-B4FC32C984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FD-4E43-99CE-B4FC32C984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FD-4E43-99CE-B4FC32C984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기본요약!$B$6:$B$9</c:f>
              <c:strCache>
                <c:ptCount val="4"/>
                <c:pt idx="0">
                  <c:v>1(주간)</c:v>
                </c:pt>
                <c:pt idx="1">
                  <c:v>1(야간)</c:v>
                </c:pt>
                <c:pt idx="2">
                  <c:v>2(주간)</c:v>
                </c:pt>
                <c:pt idx="3">
                  <c:v>2(야간)</c:v>
                </c:pt>
              </c:strCache>
            </c:strRef>
          </c:cat>
          <c:val>
            <c:numRef>
              <c:f>기본요약!$C$6:$C$9</c:f>
              <c:numCache>
                <c:formatCode>General</c:formatCode>
                <c:ptCount val="4"/>
                <c:pt idx="0">
                  <c:v>34</c:v>
                </c:pt>
                <c:pt idx="1">
                  <c:v>48</c:v>
                </c:pt>
                <c:pt idx="2">
                  <c:v>31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9-474F-947C-92B001A4F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기본요약!$N$23</c:f>
          <c:strCache>
            <c:ptCount val="1"/>
            <c:pt idx="0">
              <c:v>11. 판사의 재량에 의한 판결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기본요약!$N$25:$N$29</c:f>
              <c:strCache>
                <c:ptCount val="5"/>
                <c:pt idx="0">
                  <c:v>매우 반대</c:v>
                </c:pt>
                <c:pt idx="1">
                  <c:v>반대</c:v>
                </c:pt>
                <c:pt idx="2">
                  <c:v>보통</c:v>
                </c:pt>
                <c:pt idx="3">
                  <c:v>찬성</c:v>
                </c:pt>
                <c:pt idx="4">
                  <c:v>매우 찬성</c:v>
                </c:pt>
              </c:strCache>
            </c:strRef>
          </c:cat>
          <c:val>
            <c:numRef>
              <c:f>기본요약!$P$25:$P$29</c:f>
              <c:numCache>
                <c:formatCode>0.0%</c:formatCode>
                <c:ptCount val="5"/>
                <c:pt idx="0">
                  <c:v>0.32307692307692309</c:v>
                </c:pt>
                <c:pt idx="1">
                  <c:v>0.35384615384615387</c:v>
                </c:pt>
                <c:pt idx="2">
                  <c:v>0.23846153846153847</c:v>
                </c:pt>
                <c:pt idx="3">
                  <c:v>6.9230769230769235E-2</c:v>
                </c:pt>
                <c:pt idx="4">
                  <c:v>1.5384615384615385E-2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82F-8537-FD706B5CE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기본요약!$B$13</c:f>
          <c:strCache>
            <c:ptCount val="1"/>
            <c:pt idx="0">
              <c:v>문항 3. 나이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기본요약!$B$15:$B$20</c:f>
              <c:strCache>
                <c:ptCount val="6"/>
                <c:pt idx="0">
                  <c:v>20대 이하</c:v>
                </c:pt>
                <c:pt idx="1">
                  <c:v>21~30</c:v>
                </c:pt>
                <c:pt idx="2">
                  <c:v>31~40</c:v>
                </c:pt>
                <c:pt idx="3">
                  <c:v>41~50</c:v>
                </c:pt>
                <c:pt idx="4">
                  <c:v>51~60</c:v>
                </c:pt>
                <c:pt idx="5">
                  <c:v>61세 이상</c:v>
                </c:pt>
              </c:strCache>
            </c:strRef>
          </c:cat>
          <c:val>
            <c:numRef>
              <c:f>기본요약!$D$15:$D$20</c:f>
              <c:numCache>
                <c:formatCode>0.0%</c:formatCode>
                <c:ptCount val="6"/>
                <c:pt idx="0">
                  <c:v>4.6153846153846156E-2</c:v>
                </c:pt>
                <c:pt idx="1">
                  <c:v>0.2846153846153846</c:v>
                </c:pt>
                <c:pt idx="2">
                  <c:v>4.6153846153846156E-2</c:v>
                </c:pt>
                <c:pt idx="3">
                  <c:v>0.12307692307692308</c:v>
                </c:pt>
                <c:pt idx="4">
                  <c:v>0.24615384615384617</c:v>
                </c:pt>
                <c:pt idx="5">
                  <c:v>0.25384615384615383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9-474F-947C-92B001A4FE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기본요약!$F$4</c:f>
          <c:strCache>
            <c:ptCount val="1"/>
            <c:pt idx="0">
              <c:v>4. 법 집행 단호해야함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기본요약!$F$6:$F$10</c:f>
              <c:strCache>
                <c:ptCount val="5"/>
                <c:pt idx="0">
                  <c:v>매우 아니다</c:v>
                </c:pt>
                <c:pt idx="1">
                  <c:v>아니다</c:v>
                </c:pt>
                <c:pt idx="2">
                  <c:v>보통</c:v>
                </c:pt>
                <c:pt idx="3">
                  <c:v>그렇다</c:v>
                </c:pt>
                <c:pt idx="4">
                  <c:v>매우 그렇다</c:v>
                </c:pt>
              </c:strCache>
            </c:strRef>
          </c:cat>
          <c:val>
            <c:numRef>
              <c:f>기본요약!$H$6:$H$10</c:f>
              <c:numCache>
                <c:formatCode>0.0%</c:formatCode>
                <c:ptCount val="5"/>
                <c:pt idx="0">
                  <c:v>3.8461538461538464E-2</c:v>
                </c:pt>
                <c:pt idx="1">
                  <c:v>7.6923076923076927E-3</c:v>
                </c:pt>
                <c:pt idx="2">
                  <c:v>0.13076923076923078</c:v>
                </c:pt>
                <c:pt idx="3">
                  <c:v>0.26153846153846155</c:v>
                </c:pt>
                <c:pt idx="4">
                  <c:v>0.56153846153846154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9-4DD1-80AD-AB4B8EC792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기본요약!$F$14</c:f>
          <c:strCache>
            <c:ptCount val="1"/>
            <c:pt idx="0">
              <c:v>5. 가해자 인권 존중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기본요약!$F$6:$F$10</c:f>
              <c:strCache>
                <c:ptCount val="5"/>
                <c:pt idx="0">
                  <c:v>매우 아니다</c:v>
                </c:pt>
                <c:pt idx="1">
                  <c:v>아니다</c:v>
                </c:pt>
                <c:pt idx="2">
                  <c:v>보통</c:v>
                </c:pt>
                <c:pt idx="3">
                  <c:v>그렇다</c:v>
                </c:pt>
                <c:pt idx="4">
                  <c:v>매우 그렇다</c:v>
                </c:pt>
              </c:strCache>
            </c:strRef>
          </c:cat>
          <c:val>
            <c:numRef>
              <c:f>기본요약!$H$16:$H$20</c:f>
              <c:numCache>
                <c:formatCode>0.0%</c:formatCode>
                <c:ptCount val="5"/>
                <c:pt idx="0">
                  <c:v>0.49230769230769234</c:v>
                </c:pt>
                <c:pt idx="1">
                  <c:v>0.23846153846153847</c:v>
                </c:pt>
                <c:pt idx="2">
                  <c:v>0.16153846153846155</c:v>
                </c:pt>
                <c:pt idx="3">
                  <c:v>4.6153846153846156E-2</c:v>
                </c:pt>
                <c:pt idx="4">
                  <c:v>6.1538461538461542E-2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8-47C7-8A23-FDDACF7ACB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기본요약!$F$23</c:f>
          <c:strCache>
            <c:ptCount val="1"/>
            <c:pt idx="0">
              <c:v>6.  법 집행의 단호하면 사회도안정된다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기본요약!$F$6:$F$10</c:f>
              <c:strCache>
                <c:ptCount val="5"/>
                <c:pt idx="0">
                  <c:v>매우 아니다</c:v>
                </c:pt>
                <c:pt idx="1">
                  <c:v>아니다</c:v>
                </c:pt>
                <c:pt idx="2">
                  <c:v>보통</c:v>
                </c:pt>
                <c:pt idx="3">
                  <c:v>그렇다</c:v>
                </c:pt>
                <c:pt idx="4">
                  <c:v>매우 그렇다</c:v>
                </c:pt>
              </c:strCache>
            </c:strRef>
          </c:cat>
          <c:val>
            <c:numRef>
              <c:f>기본요약!$H$25:$H$29</c:f>
              <c:numCache>
                <c:formatCode>0.0%</c:formatCode>
                <c:ptCount val="5"/>
                <c:pt idx="0">
                  <c:v>1.5384615384615385E-2</c:v>
                </c:pt>
                <c:pt idx="1">
                  <c:v>6.9230769230769235E-2</c:v>
                </c:pt>
                <c:pt idx="2">
                  <c:v>0.2076923076923077</c:v>
                </c:pt>
                <c:pt idx="3">
                  <c:v>0.31538461538461537</c:v>
                </c:pt>
                <c:pt idx="4">
                  <c:v>0.3923076923076923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82F-8537-FD706B5CE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기본요약!$J$4</c:f>
          <c:strCache>
            <c:ptCount val="1"/>
            <c:pt idx="0">
              <c:v>7. 범죄 발생은 사회구조의 문제가 원인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기본요약!$J$6:$J$10</c:f>
              <c:strCache>
                <c:ptCount val="5"/>
                <c:pt idx="0">
                  <c:v>매우 아니다</c:v>
                </c:pt>
                <c:pt idx="1">
                  <c:v>아니다</c:v>
                </c:pt>
                <c:pt idx="2">
                  <c:v>보통</c:v>
                </c:pt>
                <c:pt idx="3">
                  <c:v>그렇다</c:v>
                </c:pt>
                <c:pt idx="4">
                  <c:v>매우 그렇다</c:v>
                </c:pt>
              </c:strCache>
            </c:strRef>
          </c:cat>
          <c:val>
            <c:numRef>
              <c:f>기본요약!$L$6:$L$10</c:f>
              <c:numCache>
                <c:formatCode>0.0%</c:formatCode>
                <c:ptCount val="5"/>
                <c:pt idx="0">
                  <c:v>0.12307692307692308</c:v>
                </c:pt>
                <c:pt idx="1">
                  <c:v>0.17692307692307693</c:v>
                </c:pt>
                <c:pt idx="2">
                  <c:v>0.4</c:v>
                </c:pt>
                <c:pt idx="3">
                  <c:v>0.2153846153846154</c:v>
                </c:pt>
                <c:pt idx="4">
                  <c:v>8.461538461538462E-2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82F-8537-FD706B5CE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기본요약!$J$14</c:f>
          <c:strCache>
            <c:ptCount val="1"/>
            <c:pt idx="0">
              <c:v>8. 범죄자와 사회격리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기본요약!$J$16:$J$20</c:f>
              <c:strCache>
                <c:ptCount val="5"/>
                <c:pt idx="0">
                  <c:v>매우 반대</c:v>
                </c:pt>
                <c:pt idx="1">
                  <c:v>반대</c:v>
                </c:pt>
                <c:pt idx="2">
                  <c:v>보통</c:v>
                </c:pt>
                <c:pt idx="3">
                  <c:v>찬성</c:v>
                </c:pt>
                <c:pt idx="4">
                  <c:v>매우 찬성</c:v>
                </c:pt>
              </c:strCache>
            </c:strRef>
          </c:cat>
          <c:val>
            <c:numRef>
              <c:f>기본요약!$L$16:$L$20</c:f>
              <c:numCache>
                <c:formatCode>0.0%</c:formatCode>
                <c:ptCount val="5"/>
                <c:pt idx="0">
                  <c:v>1.5384615384615385E-2</c:v>
                </c:pt>
                <c:pt idx="1">
                  <c:v>4.6153846153846156E-2</c:v>
                </c:pt>
                <c:pt idx="2">
                  <c:v>8.461538461538462E-2</c:v>
                </c:pt>
                <c:pt idx="3">
                  <c:v>0.18461538461538463</c:v>
                </c:pt>
                <c:pt idx="4">
                  <c:v>0.66923076923076918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82F-8537-FD706B5CE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기본요약!$J$23</c:f>
          <c:strCache>
            <c:ptCount val="1"/>
            <c:pt idx="0">
              <c:v>9. 범죄자의 얼굴 공개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기본요약!$J$16:$J$20</c:f>
              <c:strCache>
                <c:ptCount val="5"/>
                <c:pt idx="0">
                  <c:v>매우 반대</c:v>
                </c:pt>
                <c:pt idx="1">
                  <c:v>반대</c:v>
                </c:pt>
                <c:pt idx="2">
                  <c:v>보통</c:v>
                </c:pt>
                <c:pt idx="3">
                  <c:v>찬성</c:v>
                </c:pt>
                <c:pt idx="4">
                  <c:v>매우 찬성</c:v>
                </c:pt>
              </c:strCache>
            </c:strRef>
          </c:cat>
          <c:val>
            <c:numRef>
              <c:f>기본요약!$L$25:$L$29</c:f>
              <c:numCache>
                <c:formatCode>0.0%</c:formatCode>
                <c:ptCount val="5"/>
                <c:pt idx="0">
                  <c:v>1.5384615384615385E-2</c:v>
                </c:pt>
                <c:pt idx="1">
                  <c:v>7.6923076923076927E-3</c:v>
                </c:pt>
                <c:pt idx="2">
                  <c:v>6.1538461538461542E-2</c:v>
                </c:pt>
                <c:pt idx="3">
                  <c:v>0.24615384615384617</c:v>
                </c:pt>
                <c:pt idx="4">
                  <c:v>0.66923076923076918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82F-8537-FD706B5CE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기본요약!$N$14</c:f>
          <c:strCache>
            <c:ptCount val="1"/>
            <c:pt idx="0">
              <c:v>10. 범죄발생 원인은 천성 또는 환경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휴먼엑스포" panose="02030504000101010101" pitchFamily="18" charset="-127"/>
              <a:ea typeface="휴먼엑스포" panose="02030504000101010101" pitchFamily="18" charset="-127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휴먼엑스포" panose="02030504000101010101" pitchFamily="18" charset="-127"/>
                    <a:ea typeface="휴먼엑스포" panose="02030504000101010101" pitchFamily="18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기본요약!$N$16:$N$18</c:f>
              <c:strCache>
                <c:ptCount val="3"/>
                <c:pt idx="0">
                  <c:v>천성</c:v>
                </c:pt>
                <c:pt idx="1">
                  <c:v>환경</c:v>
                </c:pt>
                <c:pt idx="2">
                  <c:v>모르겠음</c:v>
                </c:pt>
              </c:strCache>
            </c:strRef>
          </c:cat>
          <c:val>
            <c:numRef>
              <c:f>기본요약!$P$16:$P$18</c:f>
              <c:numCache>
                <c:formatCode>0.0%</c:formatCode>
                <c:ptCount val="3"/>
                <c:pt idx="0">
                  <c:v>0.23846153846153847</c:v>
                </c:pt>
                <c:pt idx="1">
                  <c:v>0.68461538461538463</c:v>
                </c:pt>
                <c:pt idx="2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F-482F-8537-FD706B5CE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7701712"/>
        <c:axId val="627702040"/>
      </c:barChart>
      <c:catAx>
        <c:axId val="62770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휴먼엑스포" panose="02030504000101010101" pitchFamily="18" charset="-127"/>
                <a:ea typeface="휴먼엑스포" panose="02030504000101010101" pitchFamily="18" charset="-127"/>
                <a:cs typeface="+mn-cs"/>
              </a:defRPr>
            </a:pPr>
            <a:endParaRPr lang="ko-KR"/>
          </a:p>
        </c:txPr>
        <c:crossAx val="627702040"/>
        <c:crosses val="autoZero"/>
        <c:auto val="1"/>
        <c:lblAlgn val="ctr"/>
        <c:lblOffset val="100"/>
        <c:noMultiLvlLbl val="0"/>
      </c:catAx>
      <c:valAx>
        <c:axId val="6277020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2770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10</xdr:col>
      <xdr:colOff>409575</xdr:colOff>
      <xdr:row>16</xdr:row>
      <xdr:rowOff>152400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1</xdr:row>
      <xdr:rowOff>171450</xdr:rowOff>
    </xdr:from>
    <xdr:to>
      <xdr:col>21</xdr:col>
      <xdr:colOff>409575</xdr:colOff>
      <xdr:row>16</xdr:row>
      <xdr:rowOff>76200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638175</xdr:colOff>
      <xdr:row>33</xdr:row>
      <xdr:rowOff>190500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200025</xdr:colOff>
      <xdr:row>18</xdr:row>
      <xdr:rowOff>171450</xdr:rowOff>
    </xdr:from>
    <xdr:to>
      <xdr:col>21</xdr:col>
      <xdr:colOff>581025</xdr:colOff>
      <xdr:row>33</xdr:row>
      <xdr:rowOff>114300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638175</xdr:colOff>
      <xdr:row>52</xdr:row>
      <xdr:rowOff>190500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247650</xdr:colOff>
      <xdr:row>37</xdr:row>
      <xdr:rowOff>142875</xdr:rowOff>
    </xdr:from>
    <xdr:to>
      <xdr:col>20</xdr:col>
      <xdr:colOff>628650</xdr:colOff>
      <xdr:row>52</xdr:row>
      <xdr:rowOff>123825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571500</xdr:colOff>
      <xdr:row>55</xdr:row>
      <xdr:rowOff>161925</xdr:rowOff>
    </xdr:from>
    <xdr:to>
      <xdr:col>9</xdr:col>
      <xdr:colOff>523875</xdr:colOff>
      <xdr:row>70</xdr:row>
      <xdr:rowOff>142875</xdr:rowOff>
    </xdr:to>
    <xdr:graphicFrame macro="">
      <xdr:nvGraphicFramePr>
        <xdr:cNvPr id="8" name="차트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247650</xdr:colOff>
      <xdr:row>55</xdr:row>
      <xdr:rowOff>161925</xdr:rowOff>
    </xdr:from>
    <xdr:to>
      <xdr:col>20</xdr:col>
      <xdr:colOff>628650</xdr:colOff>
      <xdr:row>70</xdr:row>
      <xdr:rowOff>142875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666750</xdr:colOff>
      <xdr:row>73</xdr:row>
      <xdr:rowOff>9525</xdr:rowOff>
    </xdr:from>
    <xdr:to>
      <xdr:col>9</xdr:col>
      <xdr:colOff>619125</xdr:colOff>
      <xdr:row>87</xdr:row>
      <xdr:rowOff>200025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9525</xdr:colOff>
      <xdr:row>73</xdr:row>
      <xdr:rowOff>95250</xdr:rowOff>
    </xdr:from>
    <xdr:to>
      <xdr:col>19</xdr:col>
      <xdr:colOff>390525</xdr:colOff>
      <xdr:row>88</xdr:row>
      <xdr:rowOff>76200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5"/>
  <sheetViews>
    <sheetView topLeftCell="A7" workbookViewId="0">
      <selection activeCell="F13" sqref="F13"/>
    </sheetView>
  </sheetViews>
  <sheetFormatPr defaultRowHeight="16.5" x14ac:dyDescent="0.3"/>
  <cols>
    <col min="1" max="1" width="3" customWidth="1"/>
    <col min="2" max="2" width="2.625" customWidth="1"/>
    <col min="4" max="4" width="97.625" customWidth="1"/>
    <col min="5" max="5" width="13.125" customWidth="1"/>
    <col min="6" max="6" width="14.625" customWidth="1"/>
    <col min="7" max="7" width="16.25" customWidth="1"/>
    <col min="8" max="8" width="12.875" customWidth="1"/>
    <col min="9" max="9" width="15.75" customWidth="1"/>
    <col min="10" max="10" width="14.375" customWidth="1"/>
  </cols>
  <sheetData>
    <row r="2" spans="3:10" x14ac:dyDescent="0.3">
      <c r="C2" s="6" t="s">
        <v>9</v>
      </c>
      <c r="D2" s="6" t="s">
        <v>12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2">
        <v>6</v>
      </c>
    </row>
    <row r="3" spans="3:10" x14ac:dyDescent="0.3">
      <c r="C3" s="2" t="s">
        <v>0</v>
      </c>
      <c r="D3" s="20" t="s">
        <v>33</v>
      </c>
      <c r="E3" s="4"/>
      <c r="F3" s="4"/>
      <c r="G3" s="4"/>
      <c r="H3" s="4"/>
      <c r="I3" s="4"/>
      <c r="J3" s="4"/>
    </row>
    <row r="4" spans="3:10" x14ac:dyDescent="0.3">
      <c r="C4" s="2" t="s">
        <v>1</v>
      </c>
      <c r="D4" s="20" t="s">
        <v>34</v>
      </c>
      <c r="E4" s="2" t="s">
        <v>103</v>
      </c>
      <c r="F4" s="2" t="s">
        <v>104</v>
      </c>
      <c r="G4" s="2" t="s">
        <v>105</v>
      </c>
      <c r="H4" s="2" t="s">
        <v>106</v>
      </c>
      <c r="I4" s="5"/>
      <c r="J4" s="4"/>
    </row>
    <row r="5" spans="3:10" x14ac:dyDescent="0.3">
      <c r="C5" s="2" t="s">
        <v>13</v>
      </c>
      <c r="D5" s="20" t="s">
        <v>35</v>
      </c>
      <c r="E5" s="2" t="s">
        <v>89</v>
      </c>
      <c r="F5" s="2" t="s">
        <v>114</v>
      </c>
      <c r="G5" s="2" t="s">
        <v>115</v>
      </c>
      <c r="H5" s="2" t="s">
        <v>116</v>
      </c>
      <c r="I5" s="2" t="s">
        <v>117</v>
      </c>
      <c r="J5" s="1" t="s">
        <v>107</v>
      </c>
    </row>
    <row r="6" spans="3:10" x14ac:dyDescent="0.3">
      <c r="C6" s="2" t="s">
        <v>2</v>
      </c>
      <c r="D6" s="20" t="s">
        <v>36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4"/>
    </row>
    <row r="7" spans="3:10" x14ac:dyDescent="0.3">
      <c r="C7" s="2" t="s">
        <v>3</v>
      </c>
      <c r="D7" s="20" t="s">
        <v>48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4"/>
    </row>
    <row r="8" spans="3:10" x14ac:dyDescent="0.3">
      <c r="C8" s="8" t="s">
        <v>4</v>
      </c>
      <c r="D8" s="21" t="s">
        <v>47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4"/>
    </row>
    <row r="9" spans="3:10" x14ac:dyDescent="0.3">
      <c r="C9" s="2" t="s">
        <v>5</v>
      </c>
      <c r="D9" s="20" t="s">
        <v>46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4"/>
    </row>
    <row r="10" spans="3:10" x14ac:dyDescent="0.3">
      <c r="C10" s="2" t="s">
        <v>6</v>
      </c>
      <c r="D10" s="20" t="s">
        <v>45</v>
      </c>
      <c r="E10" s="2" t="s">
        <v>38</v>
      </c>
      <c r="F10" s="2" t="s">
        <v>39</v>
      </c>
      <c r="G10" s="2" t="s">
        <v>16</v>
      </c>
      <c r="H10" s="2" t="s">
        <v>40</v>
      </c>
      <c r="I10" s="2" t="s">
        <v>41</v>
      </c>
      <c r="J10" s="4"/>
    </row>
    <row r="11" spans="3:10" x14ac:dyDescent="0.3">
      <c r="C11" s="2" t="s">
        <v>7</v>
      </c>
      <c r="D11" s="20" t="s">
        <v>44</v>
      </c>
      <c r="E11" s="2" t="s">
        <v>38</v>
      </c>
      <c r="F11" s="2" t="s">
        <v>39</v>
      </c>
      <c r="G11" s="2" t="s">
        <v>16</v>
      </c>
      <c r="H11" s="2" t="s">
        <v>40</v>
      </c>
      <c r="I11" s="2" t="s">
        <v>41</v>
      </c>
      <c r="J11" s="4"/>
    </row>
    <row r="12" spans="3:10" x14ac:dyDescent="0.3">
      <c r="C12" s="2" t="s">
        <v>10</v>
      </c>
      <c r="D12" s="20" t="s">
        <v>43</v>
      </c>
      <c r="E12" s="24" t="s">
        <v>123</v>
      </c>
      <c r="F12" s="23" t="s">
        <v>124</v>
      </c>
      <c r="G12" s="24" t="s">
        <v>125</v>
      </c>
      <c r="H12" s="23" t="s">
        <v>108</v>
      </c>
      <c r="I12" s="4"/>
      <c r="J12" s="4"/>
    </row>
    <row r="13" spans="3:10" x14ac:dyDescent="0.3">
      <c r="C13" s="2" t="s">
        <v>11</v>
      </c>
      <c r="D13" s="20" t="s">
        <v>42</v>
      </c>
      <c r="E13" s="2" t="s">
        <v>88</v>
      </c>
      <c r="F13" s="2" t="s">
        <v>93</v>
      </c>
      <c r="G13" s="2" t="s">
        <v>91</v>
      </c>
      <c r="H13" s="4"/>
      <c r="I13" s="4"/>
      <c r="J13" s="4"/>
    </row>
    <row r="14" spans="3:10" x14ac:dyDescent="0.3">
      <c r="C14" s="2" t="s">
        <v>8</v>
      </c>
      <c r="D14" s="20" t="s">
        <v>37</v>
      </c>
      <c r="E14" s="2" t="s">
        <v>38</v>
      </c>
      <c r="F14" s="2" t="s">
        <v>39</v>
      </c>
      <c r="G14" s="2" t="s">
        <v>16</v>
      </c>
      <c r="H14" s="2" t="s">
        <v>40</v>
      </c>
      <c r="I14" s="2" t="s">
        <v>41</v>
      </c>
      <c r="J14" s="4"/>
    </row>
    <row r="15" spans="3:10" x14ac:dyDescent="0.3">
      <c r="E15" s="2">
        <v>1</v>
      </c>
      <c r="F15" s="2">
        <v>2</v>
      </c>
      <c r="G15" s="2">
        <v>3</v>
      </c>
      <c r="H15" s="2">
        <v>4</v>
      </c>
      <c r="I15" s="2">
        <v>5</v>
      </c>
      <c r="J15" s="2"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5"/>
  <sheetViews>
    <sheetView workbookViewId="0">
      <pane ySplit="1" topLeftCell="A110" activePane="bottomLeft" state="frozen"/>
      <selection pane="bottomLeft" activeCell="F68" sqref="F68"/>
    </sheetView>
  </sheetViews>
  <sheetFormatPr defaultColWidth="11" defaultRowHeight="15.75" customHeight="1" x14ac:dyDescent="0.25"/>
  <cols>
    <col min="1" max="1" width="16.5" style="27" customWidth="1"/>
    <col min="2" max="2" width="14.375" style="27" customWidth="1"/>
    <col min="3" max="3" width="10.125" style="27" customWidth="1"/>
    <col min="4" max="4" width="10.25" style="27" customWidth="1"/>
    <col min="5" max="5" width="9.75" style="27" customWidth="1"/>
    <col min="6" max="6" width="9" style="27" customWidth="1"/>
    <col min="7" max="7" width="7.625" style="27" customWidth="1"/>
    <col min="8" max="8" width="9.875" style="27" customWidth="1"/>
    <col min="9" max="9" width="18.875" style="27" customWidth="1"/>
    <col min="10" max="10" width="16.5" style="27" customWidth="1"/>
    <col min="11" max="11" width="8.5" style="27" customWidth="1"/>
    <col min="12" max="12" width="9.625" style="27" customWidth="1"/>
    <col min="13" max="14" width="9.875" style="27" customWidth="1"/>
    <col min="15" max="15" width="11.25" style="27" customWidth="1"/>
    <col min="16" max="17" width="16.5" style="27" customWidth="1"/>
    <col min="18" max="16384" width="11" style="27"/>
  </cols>
  <sheetData>
    <row r="1" spans="1:11" ht="15.75" customHeight="1" x14ac:dyDescent="0.25">
      <c r="A1" s="26" t="s">
        <v>74</v>
      </c>
      <c r="B1" s="26" t="s">
        <v>75</v>
      </c>
      <c r="C1" s="26" t="s">
        <v>76</v>
      </c>
      <c r="D1" s="26" t="s">
        <v>77</v>
      </c>
      <c r="E1" s="26" t="s">
        <v>78</v>
      </c>
      <c r="F1" s="26" t="s">
        <v>79</v>
      </c>
      <c r="G1" s="26" t="s">
        <v>80</v>
      </c>
      <c r="H1" s="26" t="s">
        <v>81</v>
      </c>
      <c r="I1" s="26" t="s">
        <v>82</v>
      </c>
      <c r="J1" s="26" t="s">
        <v>83</v>
      </c>
      <c r="K1" s="26" t="s">
        <v>84</v>
      </c>
    </row>
    <row r="2" spans="1:11" ht="13.5" x14ac:dyDescent="0.25">
      <c r="A2" s="28" t="s">
        <v>85</v>
      </c>
      <c r="B2" s="28" t="s">
        <v>86</v>
      </c>
      <c r="C2" s="28">
        <v>3</v>
      </c>
      <c r="D2" s="28">
        <v>3</v>
      </c>
      <c r="E2" s="28">
        <v>3</v>
      </c>
      <c r="F2" s="28">
        <v>3</v>
      </c>
      <c r="G2" s="28">
        <v>3</v>
      </c>
      <c r="H2" s="28">
        <v>3</v>
      </c>
      <c r="I2" s="28" t="s">
        <v>87</v>
      </c>
      <c r="J2" s="28" t="s">
        <v>88</v>
      </c>
      <c r="K2" s="28">
        <v>3</v>
      </c>
    </row>
    <row r="3" spans="1:11" ht="13.5" x14ac:dyDescent="0.25">
      <c r="A3" s="28" t="s">
        <v>85</v>
      </c>
      <c r="B3" s="28" t="s">
        <v>89</v>
      </c>
      <c r="C3" s="28">
        <v>5</v>
      </c>
      <c r="D3" s="28">
        <v>1</v>
      </c>
      <c r="E3" s="28">
        <v>4</v>
      </c>
      <c r="F3" s="28">
        <v>3</v>
      </c>
      <c r="G3" s="28">
        <v>4</v>
      </c>
      <c r="H3" s="28">
        <v>4</v>
      </c>
      <c r="I3" s="28" t="s">
        <v>90</v>
      </c>
      <c r="J3" s="28" t="s">
        <v>88</v>
      </c>
      <c r="K3" s="28">
        <v>1</v>
      </c>
    </row>
    <row r="4" spans="1:11" ht="13.5" x14ac:dyDescent="0.25">
      <c r="A4" s="28" t="s">
        <v>85</v>
      </c>
      <c r="B4" s="28" t="s">
        <v>86</v>
      </c>
      <c r="C4" s="28">
        <v>3</v>
      </c>
      <c r="D4" s="28">
        <v>2</v>
      </c>
      <c r="E4" s="28">
        <v>1</v>
      </c>
      <c r="F4" s="28">
        <v>2</v>
      </c>
      <c r="G4" s="28">
        <v>2</v>
      </c>
      <c r="H4" s="28">
        <v>5</v>
      </c>
      <c r="I4" s="28" t="s">
        <v>87</v>
      </c>
      <c r="J4" s="28" t="s">
        <v>91</v>
      </c>
      <c r="K4" s="28">
        <v>1</v>
      </c>
    </row>
    <row r="5" spans="1:11" ht="13.5" x14ac:dyDescent="0.25">
      <c r="A5" s="28" t="s">
        <v>85</v>
      </c>
      <c r="B5" s="28" t="s">
        <v>86</v>
      </c>
      <c r="C5" s="28">
        <v>5</v>
      </c>
      <c r="D5" s="28">
        <v>2</v>
      </c>
      <c r="E5" s="28">
        <v>4</v>
      </c>
      <c r="F5" s="28">
        <v>3</v>
      </c>
      <c r="G5" s="28">
        <v>4</v>
      </c>
      <c r="H5" s="28">
        <v>4</v>
      </c>
      <c r="I5" s="28" t="s">
        <v>92</v>
      </c>
      <c r="J5" s="28" t="s">
        <v>93</v>
      </c>
      <c r="K5" s="28">
        <v>2</v>
      </c>
    </row>
    <row r="6" spans="1:11" ht="13.5" x14ac:dyDescent="0.25">
      <c r="A6" s="28" t="s">
        <v>85</v>
      </c>
      <c r="B6" s="28" t="s">
        <v>86</v>
      </c>
      <c r="C6" s="28">
        <v>4</v>
      </c>
      <c r="D6" s="28">
        <v>2</v>
      </c>
      <c r="E6" s="28">
        <v>5</v>
      </c>
      <c r="F6" s="28">
        <v>3</v>
      </c>
      <c r="G6" s="28">
        <v>5</v>
      </c>
      <c r="H6" s="28">
        <v>5</v>
      </c>
      <c r="I6" s="28" t="s">
        <v>90</v>
      </c>
      <c r="J6" s="28" t="s">
        <v>93</v>
      </c>
      <c r="K6" s="28">
        <v>4</v>
      </c>
    </row>
    <row r="7" spans="1:11" ht="13.5" x14ac:dyDescent="0.25">
      <c r="A7" s="28" t="s">
        <v>85</v>
      </c>
      <c r="B7" s="28" t="s">
        <v>86</v>
      </c>
      <c r="C7" s="28">
        <v>5</v>
      </c>
      <c r="D7" s="28">
        <v>1</v>
      </c>
      <c r="E7" s="28">
        <v>5</v>
      </c>
      <c r="F7" s="28">
        <v>1</v>
      </c>
      <c r="G7" s="28">
        <v>5</v>
      </c>
      <c r="H7" s="28">
        <v>5</v>
      </c>
      <c r="I7" s="28" t="s">
        <v>92</v>
      </c>
      <c r="J7" s="28" t="s">
        <v>93</v>
      </c>
      <c r="K7" s="28">
        <v>1</v>
      </c>
    </row>
    <row r="8" spans="1:11" ht="13.5" x14ac:dyDescent="0.25">
      <c r="A8" s="28" t="s">
        <v>85</v>
      </c>
      <c r="B8" s="28" t="s">
        <v>89</v>
      </c>
      <c r="C8" s="28">
        <v>5</v>
      </c>
      <c r="D8" s="28">
        <v>2</v>
      </c>
      <c r="E8" s="28">
        <v>2</v>
      </c>
      <c r="F8" s="28">
        <v>2</v>
      </c>
      <c r="G8" s="28">
        <v>5</v>
      </c>
      <c r="H8" s="28">
        <v>5</v>
      </c>
      <c r="I8" s="28" t="s">
        <v>90</v>
      </c>
      <c r="J8" s="28" t="s">
        <v>88</v>
      </c>
      <c r="K8" s="28">
        <v>1</v>
      </c>
    </row>
    <row r="9" spans="1:11" ht="13.5" x14ac:dyDescent="0.25">
      <c r="A9" s="28" t="s">
        <v>85</v>
      </c>
      <c r="B9" s="28" t="s">
        <v>86</v>
      </c>
      <c r="C9" s="28">
        <v>4</v>
      </c>
      <c r="D9" s="28">
        <v>1</v>
      </c>
      <c r="E9" s="28">
        <v>3</v>
      </c>
      <c r="F9" s="28">
        <v>3</v>
      </c>
      <c r="G9" s="28">
        <v>5</v>
      </c>
      <c r="H9" s="28">
        <v>5</v>
      </c>
      <c r="I9" s="28" t="s">
        <v>92</v>
      </c>
      <c r="J9" s="28" t="s">
        <v>88</v>
      </c>
      <c r="K9" s="28">
        <v>3</v>
      </c>
    </row>
    <row r="10" spans="1:11" ht="13.5" x14ac:dyDescent="0.25">
      <c r="A10" s="28" t="s">
        <v>85</v>
      </c>
      <c r="B10" s="28" t="s">
        <v>86</v>
      </c>
      <c r="C10" s="28">
        <v>5</v>
      </c>
      <c r="D10" s="28">
        <v>2</v>
      </c>
      <c r="E10" s="28">
        <v>4</v>
      </c>
      <c r="F10" s="28">
        <v>2</v>
      </c>
      <c r="G10" s="28">
        <v>5</v>
      </c>
      <c r="H10" s="28">
        <v>5</v>
      </c>
      <c r="I10" s="28" t="s">
        <v>87</v>
      </c>
      <c r="J10" s="28" t="s">
        <v>93</v>
      </c>
      <c r="K10" s="28">
        <v>1</v>
      </c>
    </row>
    <row r="11" spans="1:11" ht="13.5" x14ac:dyDescent="0.25">
      <c r="A11" s="28" t="s">
        <v>85</v>
      </c>
      <c r="B11" s="28" t="s">
        <v>89</v>
      </c>
      <c r="C11" s="28">
        <v>4</v>
      </c>
      <c r="D11" s="28">
        <v>3</v>
      </c>
      <c r="E11" s="28">
        <v>3</v>
      </c>
      <c r="F11" s="28">
        <v>4</v>
      </c>
      <c r="G11" s="28">
        <v>4</v>
      </c>
      <c r="H11" s="28">
        <v>4</v>
      </c>
      <c r="I11" s="28" t="s">
        <v>90</v>
      </c>
      <c r="J11" s="28" t="s">
        <v>93</v>
      </c>
      <c r="K11" s="28">
        <v>3</v>
      </c>
    </row>
    <row r="12" spans="1:11" ht="13.5" x14ac:dyDescent="0.25">
      <c r="A12" s="28" t="s">
        <v>85</v>
      </c>
      <c r="B12" s="28" t="s">
        <v>89</v>
      </c>
      <c r="C12" s="28">
        <v>4</v>
      </c>
      <c r="D12" s="28">
        <v>1</v>
      </c>
      <c r="E12" s="28">
        <v>5</v>
      </c>
      <c r="F12" s="28">
        <v>1</v>
      </c>
      <c r="G12" s="28">
        <v>4</v>
      </c>
      <c r="H12" s="28">
        <v>5</v>
      </c>
      <c r="I12" s="28" t="s">
        <v>92</v>
      </c>
      <c r="J12" s="28" t="s">
        <v>93</v>
      </c>
      <c r="K12" s="28">
        <v>1</v>
      </c>
    </row>
    <row r="13" spans="1:11" ht="13.5" x14ac:dyDescent="0.25">
      <c r="A13" s="28" t="s">
        <v>85</v>
      </c>
      <c r="B13" s="28" t="s">
        <v>94</v>
      </c>
      <c r="C13" s="28">
        <v>5</v>
      </c>
      <c r="D13" s="28">
        <v>1</v>
      </c>
      <c r="E13" s="28">
        <v>5</v>
      </c>
      <c r="F13" s="28">
        <v>2</v>
      </c>
      <c r="G13" s="28">
        <v>5</v>
      </c>
      <c r="H13" s="28">
        <v>5</v>
      </c>
      <c r="I13" s="28" t="s">
        <v>90</v>
      </c>
      <c r="J13" s="28" t="s">
        <v>88</v>
      </c>
      <c r="K13" s="28">
        <v>1</v>
      </c>
    </row>
    <row r="14" spans="1:11" ht="13.5" x14ac:dyDescent="0.25">
      <c r="A14" s="28" t="s">
        <v>85</v>
      </c>
      <c r="B14" s="28" t="s">
        <v>86</v>
      </c>
      <c r="C14" s="28">
        <v>5</v>
      </c>
      <c r="D14" s="28">
        <v>5</v>
      </c>
      <c r="E14" s="28">
        <v>4</v>
      </c>
      <c r="F14" s="28">
        <v>3</v>
      </c>
      <c r="G14" s="28">
        <v>3</v>
      </c>
      <c r="H14" s="28">
        <v>5</v>
      </c>
      <c r="I14" s="28" t="s">
        <v>92</v>
      </c>
      <c r="J14" s="28" t="s">
        <v>93</v>
      </c>
      <c r="K14" s="28">
        <v>2</v>
      </c>
    </row>
    <row r="15" spans="1:11" ht="13.5" x14ac:dyDescent="0.25">
      <c r="A15" s="28" t="s">
        <v>101</v>
      </c>
      <c r="B15" s="28" t="s">
        <v>95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8" t="s">
        <v>90</v>
      </c>
      <c r="J15" s="28" t="s">
        <v>93</v>
      </c>
      <c r="K15" s="28">
        <v>3</v>
      </c>
    </row>
    <row r="16" spans="1:11" ht="13.5" x14ac:dyDescent="0.25">
      <c r="A16" s="28" t="s">
        <v>85</v>
      </c>
      <c r="B16" s="28" t="s">
        <v>86</v>
      </c>
      <c r="C16" s="28">
        <v>4</v>
      </c>
      <c r="D16" s="28">
        <v>1</v>
      </c>
      <c r="E16" s="28">
        <v>4</v>
      </c>
      <c r="F16" s="28">
        <v>2</v>
      </c>
      <c r="G16" s="28">
        <v>1</v>
      </c>
      <c r="H16" s="28">
        <v>4</v>
      </c>
      <c r="I16" s="28" t="s">
        <v>90</v>
      </c>
      <c r="J16" s="28" t="s">
        <v>93</v>
      </c>
      <c r="K16" s="28">
        <v>2</v>
      </c>
    </row>
    <row r="17" spans="1:11" ht="13.5" x14ac:dyDescent="0.25">
      <c r="A17" s="28" t="s">
        <v>85</v>
      </c>
      <c r="B17" s="28" t="s">
        <v>86</v>
      </c>
      <c r="C17" s="28">
        <v>4</v>
      </c>
      <c r="D17" s="28">
        <v>2</v>
      </c>
      <c r="E17" s="28">
        <v>5</v>
      </c>
      <c r="F17" s="28">
        <v>1</v>
      </c>
      <c r="G17" s="28">
        <v>5</v>
      </c>
      <c r="H17" s="28">
        <v>5</v>
      </c>
      <c r="I17" s="28" t="s">
        <v>90</v>
      </c>
      <c r="J17" s="28" t="s">
        <v>88</v>
      </c>
      <c r="K17" s="28">
        <v>2</v>
      </c>
    </row>
    <row r="18" spans="1:11" ht="13.5" x14ac:dyDescent="0.25">
      <c r="A18" s="28" t="s">
        <v>85</v>
      </c>
      <c r="B18" s="28" t="s">
        <v>95</v>
      </c>
      <c r="C18" s="28">
        <v>5</v>
      </c>
      <c r="D18" s="28">
        <v>2</v>
      </c>
      <c r="E18" s="28">
        <v>4</v>
      </c>
      <c r="F18" s="28">
        <v>3</v>
      </c>
      <c r="G18" s="28">
        <v>4</v>
      </c>
      <c r="H18" s="28">
        <v>4</v>
      </c>
      <c r="I18" s="28" t="s">
        <v>96</v>
      </c>
      <c r="J18" s="28" t="s">
        <v>93</v>
      </c>
      <c r="K18" s="28">
        <v>3</v>
      </c>
    </row>
    <row r="19" spans="1:11" ht="13.5" x14ac:dyDescent="0.25">
      <c r="A19" s="28" t="s">
        <v>85</v>
      </c>
      <c r="B19" s="28" t="s">
        <v>95</v>
      </c>
      <c r="C19" s="28">
        <v>5</v>
      </c>
      <c r="D19" s="28">
        <v>1</v>
      </c>
      <c r="E19" s="28">
        <v>3</v>
      </c>
      <c r="F19" s="28">
        <v>2</v>
      </c>
      <c r="G19" s="28">
        <v>4</v>
      </c>
      <c r="H19" s="28">
        <v>4</v>
      </c>
      <c r="I19" s="28" t="s">
        <v>90</v>
      </c>
      <c r="J19" s="28" t="s">
        <v>93</v>
      </c>
      <c r="K19" s="28">
        <v>2</v>
      </c>
    </row>
    <row r="20" spans="1:11" ht="13.5" x14ac:dyDescent="0.25">
      <c r="A20" s="28" t="s">
        <v>85</v>
      </c>
      <c r="B20" s="28" t="s">
        <v>86</v>
      </c>
      <c r="C20" s="28">
        <v>4</v>
      </c>
      <c r="D20" s="28">
        <v>1</v>
      </c>
      <c r="E20" s="28">
        <v>3</v>
      </c>
      <c r="F20" s="28">
        <v>5</v>
      </c>
      <c r="G20" s="28">
        <v>5</v>
      </c>
      <c r="H20" s="28">
        <v>5</v>
      </c>
      <c r="I20" s="28" t="s">
        <v>90</v>
      </c>
      <c r="J20" s="28" t="s">
        <v>88</v>
      </c>
      <c r="K20" s="28">
        <v>1</v>
      </c>
    </row>
    <row r="21" spans="1:11" ht="13.5" x14ac:dyDescent="0.25">
      <c r="A21" s="28" t="s">
        <v>85</v>
      </c>
      <c r="B21" s="28" t="s">
        <v>89</v>
      </c>
      <c r="C21" s="28">
        <v>5</v>
      </c>
      <c r="D21" s="28">
        <v>1</v>
      </c>
      <c r="E21" s="28">
        <v>3</v>
      </c>
      <c r="F21" s="28">
        <v>4</v>
      </c>
      <c r="G21" s="28">
        <v>4</v>
      </c>
      <c r="H21" s="28">
        <v>5</v>
      </c>
      <c r="I21" s="28" t="s">
        <v>92</v>
      </c>
      <c r="J21" s="28" t="s">
        <v>93</v>
      </c>
      <c r="K21" s="28">
        <v>1</v>
      </c>
    </row>
    <row r="22" spans="1:11" ht="13.5" x14ac:dyDescent="0.25">
      <c r="A22" s="28" t="s">
        <v>97</v>
      </c>
      <c r="B22" s="28" t="s">
        <v>98</v>
      </c>
      <c r="C22" s="28">
        <v>2</v>
      </c>
      <c r="D22" s="28">
        <v>2</v>
      </c>
      <c r="E22" s="28">
        <v>4</v>
      </c>
      <c r="F22" s="28">
        <v>4</v>
      </c>
      <c r="G22" s="28">
        <v>4</v>
      </c>
      <c r="H22" s="28">
        <v>4</v>
      </c>
      <c r="I22" s="28" t="s">
        <v>90</v>
      </c>
      <c r="J22" s="28" t="s">
        <v>93</v>
      </c>
      <c r="K22" s="28">
        <v>2</v>
      </c>
    </row>
    <row r="23" spans="1:11" ht="13.5" x14ac:dyDescent="0.25">
      <c r="A23" s="28" t="s">
        <v>97</v>
      </c>
      <c r="B23" s="28" t="s">
        <v>98</v>
      </c>
      <c r="C23" s="28">
        <v>5</v>
      </c>
      <c r="D23" s="28">
        <v>1</v>
      </c>
      <c r="E23" s="28">
        <v>4</v>
      </c>
      <c r="F23" s="28">
        <v>3</v>
      </c>
      <c r="G23" s="28">
        <v>5</v>
      </c>
      <c r="H23" s="28">
        <v>5</v>
      </c>
      <c r="I23" s="28" t="s">
        <v>92</v>
      </c>
      <c r="J23" s="28" t="s">
        <v>93</v>
      </c>
      <c r="K23" s="28">
        <v>2</v>
      </c>
    </row>
    <row r="24" spans="1:11" ht="13.5" x14ac:dyDescent="0.25">
      <c r="A24" s="28" t="s">
        <v>97</v>
      </c>
      <c r="B24" s="28" t="s">
        <v>95</v>
      </c>
      <c r="C24" s="28">
        <v>4</v>
      </c>
      <c r="D24" s="28">
        <v>3</v>
      </c>
      <c r="E24" s="28">
        <v>3</v>
      </c>
      <c r="F24" s="28">
        <v>2</v>
      </c>
      <c r="G24" s="28">
        <v>4</v>
      </c>
      <c r="H24" s="28">
        <v>5</v>
      </c>
      <c r="I24" s="28" t="s">
        <v>90</v>
      </c>
      <c r="J24" s="28" t="s">
        <v>88</v>
      </c>
      <c r="K24" s="28">
        <v>3</v>
      </c>
    </row>
    <row r="25" spans="1:11" ht="13.5" x14ac:dyDescent="0.25">
      <c r="A25" s="28" t="s">
        <v>97</v>
      </c>
      <c r="B25" s="28" t="s">
        <v>99</v>
      </c>
      <c r="C25" s="28">
        <v>5</v>
      </c>
      <c r="D25" s="28">
        <v>1</v>
      </c>
      <c r="E25" s="28">
        <v>2</v>
      </c>
      <c r="F25" s="28">
        <v>4</v>
      </c>
      <c r="G25" s="28">
        <v>5</v>
      </c>
      <c r="H25" s="28">
        <v>5</v>
      </c>
      <c r="I25" s="28" t="s">
        <v>92</v>
      </c>
      <c r="J25" s="28" t="s">
        <v>93</v>
      </c>
      <c r="K25" s="28">
        <v>3</v>
      </c>
    </row>
    <row r="26" spans="1:11" ht="13.5" x14ac:dyDescent="0.25">
      <c r="A26" s="28" t="s">
        <v>97</v>
      </c>
      <c r="B26" s="28" t="s">
        <v>95</v>
      </c>
      <c r="C26" s="28">
        <v>5</v>
      </c>
      <c r="D26" s="28">
        <v>1</v>
      </c>
      <c r="E26" s="28">
        <v>3</v>
      </c>
      <c r="F26" s="28">
        <v>4</v>
      </c>
      <c r="G26" s="28">
        <v>5</v>
      </c>
      <c r="H26" s="28">
        <v>5</v>
      </c>
      <c r="I26" s="28" t="s">
        <v>92</v>
      </c>
      <c r="J26" s="28" t="s">
        <v>88</v>
      </c>
      <c r="K26" s="28">
        <v>1</v>
      </c>
    </row>
    <row r="27" spans="1:11" ht="13.5" x14ac:dyDescent="0.25">
      <c r="A27" s="28" t="s">
        <v>97</v>
      </c>
      <c r="B27" s="28" t="s">
        <v>95</v>
      </c>
      <c r="C27" s="28">
        <v>5</v>
      </c>
      <c r="D27" s="28">
        <v>3</v>
      </c>
      <c r="E27" s="28">
        <v>4</v>
      </c>
      <c r="F27" s="28">
        <v>5</v>
      </c>
      <c r="G27" s="28">
        <v>5</v>
      </c>
      <c r="H27" s="28">
        <v>4</v>
      </c>
      <c r="I27" s="28" t="s">
        <v>92</v>
      </c>
      <c r="J27" s="28" t="s">
        <v>91</v>
      </c>
      <c r="K27" s="28">
        <v>2</v>
      </c>
    </row>
    <row r="28" spans="1:11" ht="13.5" x14ac:dyDescent="0.25">
      <c r="A28" s="28" t="s">
        <v>97</v>
      </c>
      <c r="B28" s="28" t="s">
        <v>95</v>
      </c>
      <c r="C28" s="28">
        <v>5</v>
      </c>
      <c r="D28" s="28">
        <v>1</v>
      </c>
      <c r="E28" s="28">
        <v>3</v>
      </c>
      <c r="F28" s="28">
        <v>4</v>
      </c>
      <c r="G28" s="28">
        <v>3</v>
      </c>
      <c r="H28" s="28">
        <v>5</v>
      </c>
      <c r="I28" s="28" t="s">
        <v>92</v>
      </c>
      <c r="J28" s="28" t="s">
        <v>88</v>
      </c>
      <c r="K28" s="28">
        <v>1</v>
      </c>
    </row>
    <row r="29" spans="1:11" ht="13.5" x14ac:dyDescent="0.25">
      <c r="A29" s="28" t="s">
        <v>97</v>
      </c>
      <c r="B29" s="28" t="s">
        <v>99</v>
      </c>
      <c r="C29" s="28">
        <v>5</v>
      </c>
      <c r="D29" s="28">
        <v>2</v>
      </c>
      <c r="E29" s="28">
        <v>3</v>
      </c>
      <c r="F29" s="28">
        <v>2</v>
      </c>
      <c r="G29" s="28">
        <v>5</v>
      </c>
      <c r="H29" s="28">
        <v>5</v>
      </c>
      <c r="I29" s="28" t="s">
        <v>92</v>
      </c>
      <c r="J29" s="28" t="s">
        <v>93</v>
      </c>
      <c r="K29" s="28">
        <v>2</v>
      </c>
    </row>
    <row r="30" spans="1:11" ht="13.5" x14ac:dyDescent="0.25">
      <c r="A30" s="28" t="s">
        <v>97</v>
      </c>
      <c r="B30" s="28" t="s">
        <v>99</v>
      </c>
      <c r="C30" s="28">
        <v>4</v>
      </c>
      <c r="D30" s="28">
        <v>2</v>
      </c>
      <c r="E30" s="28">
        <v>4</v>
      </c>
      <c r="F30" s="28">
        <v>2</v>
      </c>
      <c r="G30" s="28">
        <v>2</v>
      </c>
      <c r="H30" s="28">
        <v>4</v>
      </c>
      <c r="I30" s="28" t="s">
        <v>90</v>
      </c>
      <c r="J30" s="28" t="s">
        <v>93</v>
      </c>
      <c r="K30" s="28">
        <v>3</v>
      </c>
    </row>
    <row r="31" spans="1:11" ht="13.5" x14ac:dyDescent="0.25">
      <c r="A31" s="28" t="s">
        <v>97</v>
      </c>
      <c r="B31" s="28" t="s">
        <v>99</v>
      </c>
      <c r="C31" s="28">
        <v>4</v>
      </c>
      <c r="D31" s="28">
        <v>2</v>
      </c>
      <c r="E31" s="28">
        <v>4</v>
      </c>
      <c r="F31" s="28">
        <v>4</v>
      </c>
      <c r="G31" s="28">
        <v>4</v>
      </c>
      <c r="H31" s="28">
        <v>5</v>
      </c>
      <c r="I31" s="28" t="s">
        <v>92</v>
      </c>
      <c r="J31" s="28" t="s">
        <v>88</v>
      </c>
      <c r="K31" s="28">
        <v>2</v>
      </c>
    </row>
    <row r="32" spans="1:11" ht="13.5" x14ac:dyDescent="0.25">
      <c r="A32" s="28" t="s">
        <v>97</v>
      </c>
      <c r="B32" s="28" t="s">
        <v>95</v>
      </c>
      <c r="C32" s="28">
        <v>5</v>
      </c>
      <c r="D32" s="28">
        <v>1</v>
      </c>
      <c r="E32" s="28">
        <v>3</v>
      </c>
      <c r="F32" s="28">
        <v>4</v>
      </c>
      <c r="G32" s="28">
        <v>5</v>
      </c>
      <c r="H32" s="28">
        <v>4</v>
      </c>
      <c r="I32" s="28" t="s">
        <v>92</v>
      </c>
      <c r="J32" s="28" t="s">
        <v>88</v>
      </c>
      <c r="K32" s="28">
        <v>1</v>
      </c>
    </row>
    <row r="33" spans="1:11" ht="13.5" x14ac:dyDescent="0.25">
      <c r="A33" s="28" t="s">
        <v>97</v>
      </c>
      <c r="B33" s="28" t="s">
        <v>95</v>
      </c>
      <c r="C33" s="28">
        <v>5</v>
      </c>
      <c r="D33" s="28">
        <v>2</v>
      </c>
      <c r="E33" s="28">
        <v>3</v>
      </c>
      <c r="F33" s="28">
        <v>3</v>
      </c>
      <c r="G33" s="28">
        <v>3</v>
      </c>
      <c r="H33" s="28">
        <v>4</v>
      </c>
      <c r="I33" s="28" t="s">
        <v>87</v>
      </c>
      <c r="J33" s="28" t="s">
        <v>93</v>
      </c>
      <c r="K33" s="28">
        <v>4</v>
      </c>
    </row>
    <row r="34" spans="1:11" ht="13.5" x14ac:dyDescent="0.25">
      <c r="A34" s="28" t="s">
        <v>97</v>
      </c>
      <c r="B34" s="28" t="s">
        <v>98</v>
      </c>
      <c r="C34" s="28">
        <v>5</v>
      </c>
      <c r="D34" s="28">
        <v>1</v>
      </c>
      <c r="E34" s="28">
        <v>5</v>
      </c>
      <c r="F34" s="28">
        <v>3</v>
      </c>
      <c r="G34" s="28">
        <v>5</v>
      </c>
      <c r="H34" s="28">
        <v>5</v>
      </c>
      <c r="I34" s="28" t="s">
        <v>90</v>
      </c>
      <c r="J34" s="28" t="s">
        <v>88</v>
      </c>
      <c r="K34" s="28">
        <v>3</v>
      </c>
    </row>
    <row r="35" spans="1:11" ht="13.5" x14ac:dyDescent="0.25">
      <c r="A35" s="28" t="s">
        <v>97</v>
      </c>
      <c r="B35" s="28" t="s">
        <v>95</v>
      </c>
      <c r="C35" s="28">
        <v>5</v>
      </c>
      <c r="D35" s="28">
        <v>1</v>
      </c>
      <c r="E35" s="28">
        <v>5</v>
      </c>
      <c r="F35" s="28">
        <v>3</v>
      </c>
      <c r="G35" s="28">
        <v>3</v>
      </c>
      <c r="H35" s="28">
        <v>5</v>
      </c>
      <c r="I35" s="28" t="s">
        <v>90</v>
      </c>
      <c r="J35" s="28" t="s">
        <v>93</v>
      </c>
      <c r="K35" s="28">
        <v>2</v>
      </c>
    </row>
    <row r="36" spans="1:11" ht="13.5" x14ac:dyDescent="0.25">
      <c r="A36" s="28" t="s">
        <v>97</v>
      </c>
      <c r="B36" s="28" t="s">
        <v>95</v>
      </c>
      <c r="C36" s="28">
        <v>5</v>
      </c>
      <c r="D36" s="28">
        <v>1</v>
      </c>
      <c r="E36" s="28">
        <v>5</v>
      </c>
      <c r="F36" s="28">
        <v>2</v>
      </c>
      <c r="G36" s="28">
        <v>5</v>
      </c>
      <c r="H36" s="28">
        <v>5</v>
      </c>
      <c r="I36" s="28" t="s">
        <v>90</v>
      </c>
      <c r="J36" s="28" t="s">
        <v>93</v>
      </c>
      <c r="K36" s="28">
        <v>3</v>
      </c>
    </row>
    <row r="37" spans="1:11" ht="13.5" x14ac:dyDescent="0.25">
      <c r="A37" s="28" t="s">
        <v>97</v>
      </c>
      <c r="B37" s="28" t="s">
        <v>94</v>
      </c>
      <c r="C37" s="28">
        <v>3</v>
      </c>
      <c r="D37" s="28">
        <v>1</v>
      </c>
      <c r="E37" s="28">
        <v>4</v>
      </c>
      <c r="F37" s="28">
        <v>4</v>
      </c>
      <c r="G37" s="28">
        <v>4</v>
      </c>
      <c r="H37" s="28">
        <v>5</v>
      </c>
      <c r="I37" s="28" t="s">
        <v>92</v>
      </c>
      <c r="J37" s="28" t="s">
        <v>93</v>
      </c>
      <c r="K37" s="28">
        <v>3</v>
      </c>
    </row>
    <row r="38" spans="1:11" ht="13.5" x14ac:dyDescent="0.25">
      <c r="A38" s="28" t="s">
        <v>97</v>
      </c>
      <c r="B38" s="28" t="s">
        <v>99</v>
      </c>
      <c r="C38" s="28">
        <v>4</v>
      </c>
      <c r="D38" s="28">
        <v>3</v>
      </c>
      <c r="E38" s="28">
        <v>3</v>
      </c>
      <c r="F38" s="28">
        <v>3</v>
      </c>
      <c r="G38" s="28">
        <v>3</v>
      </c>
      <c r="H38" s="28">
        <v>4</v>
      </c>
      <c r="I38" s="28" t="s">
        <v>92</v>
      </c>
      <c r="J38" s="28" t="s">
        <v>93</v>
      </c>
      <c r="K38" s="28">
        <v>3</v>
      </c>
    </row>
    <row r="39" spans="1:11" ht="13.5" x14ac:dyDescent="0.25">
      <c r="A39" s="28" t="s">
        <v>97</v>
      </c>
      <c r="B39" s="28" t="s">
        <v>95</v>
      </c>
      <c r="C39" s="28">
        <v>4</v>
      </c>
      <c r="D39" s="28">
        <v>1</v>
      </c>
      <c r="E39" s="28">
        <v>5</v>
      </c>
      <c r="F39" s="28">
        <v>4</v>
      </c>
      <c r="G39" s="28">
        <v>4</v>
      </c>
      <c r="H39" s="28">
        <v>5</v>
      </c>
      <c r="I39" s="28" t="s">
        <v>90</v>
      </c>
      <c r="J39" s="28" t="s">
        <v>93</v>
      </c>
      <c r="K39" s="28">
        <v>5</v>
      </c>
    </row>
    <row r="40" spans="1:11" ht="13.5" x14ac:dyDescent="0.25">
      <c r="A40" s="28" t="s">
        <v>97</v>
      </c>
      <c r="B40" s="28" t="s">
        <v>95</v>
      </c>
      <c r="C40" s="28">
        <v>4</v>
      </c>
      <c r="D40" s="28">
        <v>4</v>
      </c>
      <c r="E40" s="28">
        <v>5</v>
      </c>
      <c r="F40" s="28">
        <v>4</v>
      </c>
      <c r="G40" s="28">
        <v>4</v>
      </c>
      <c r="H40" s="28">
        <v>5</v>
      </c>
      <c r="I40" s="28" t="s">
        <v>90</v>
      </c>
      <c r="J40" s="28" t="s">
        <v>93</v>
      </c>
      <c r="K40" s="28">
        <v>1</v>
      </c>
    </row>
    <row r="41" spans="1:11" ht="13.5" x14ac:dyDescent="0.25">
      <c r="A41" s="28" t="s">
        <v>85</v>
      </c>
      <c r="B41" s="28" t="s">
        <v>99</v>
      </c>
      <c r="C41" s="28">
        <v>5</v>
      </c>
      <c r="D41" s="28">
        <v>3</v>
      </c>
      <c r="E41" s="28">
        <v>5</v>
      </c>
      <c r="F41" s="28">
        <v>3</v>
      </c>
      <c r="G41" s="28">
        <v>5</v>
      </c>
      <c r="H41" s="28">
        <v>5</v>
      </c>
      <c r="I41" s="28" t="s">
        <v>92</v>
      </c>
      <c r="J41" s="28" t="s">
        <v>93</v>
      </c>
      <c r="K41" s="28">
        <v>3</v>
      </c>
    </row>
    <row r="42" spans="1:11" ht="13.5" x14ac:dyDescent="0.25">
      <c r="A42" s="28" t="s">
        <v>97</v>
      </c>
      <c r="B42" s="28" t="s">
        <v>95</v>
      </c>
      <c r="C42" s="28">
        <v>4</v>
      </c>
      <c r="D42" s="28">
        <v>1</v>
      </c>
      <c r="E42" s="28">
        <v>4</v>
      </c>
      <c r="F42" s="28">
        <v>2</v>
      </c>
      <c r="G42" s="28">
        <v>5</v>
      </c>
      <c r="H42" s="28">
        <v>5</v>
      </c>
      <c r="I42" s="28" t="s">
        <v>100</v>
      </c>
      <c r="J42" s="28" t="s">
        <v>93</v>
      </c>
      <c r="K42" s="28">
        <v>3</v>
      </c>
    </row>
    <row r="43" spans="1:11" ht="13.5" x14ac:dyDescent="0.25">
      <c r="A43" s="28" t="s">
        <v>97</v>
      </c>
      <c r="B43" s="28" t="s">
        <v>99</v>
      </c>
      <c r="C43" s="28">
        <v>5</v>
      </c>
      <c r="D43" s="28">
        <v>5</v>
      </c>
      <c r="E43" s="28">
        <v>5</v>
      </c>
      <c r="F43" s="28">
        <v>1</v>
      </c>
      <c r="G43" s="28">
        <v>5</v>
      </c>
      <c r="H43" s="28">
        <v>5</v>
      </c>
      <c r="I43" s="28" t="s">
        <v>87</v>
      </c>
      <c r="J43" s="28" t="s">
        <v>93</v>
      </c>
      <c r="K43" s="28">
        <v>1</v>
      </c>
    </row>
    <row r="44" spans="1:11" ht="13.5" x14ac:dyDescent="0.25">
      <c r="A44" s="28" t="s">
        <v>85</v>
      </c>
      <c r="B44" s="28" t="s">
        <v>99</v>
      </c>
      <c r="C44" s="28">
        <v>5</v>
      </c>
      <c r="D44" s="28">
        <v>1</v>
      </c>
      <c r="E44" s="28">
        <v>5</v>
      </c>
      <c r="F44" s="28">
        <v>4</v>
      </c>
      <c r="G44" s="28">
        <v>5</v>
      </c>
      <c r="H44" s="28">
        <v>5</v>
      </c>
      <c r="I44" s="28" t="s">
        <v>90</v>
      </c>
      <c r="J44" s="28" t="s">
        <v>93</v>
      </c>
      <c r="K44" s="28">
        <v>1</v>
      </c>
    </row>
    <row r="45" spans="1:11" ht="13.5" x14ac:dyDescent="0.25">
      <c r="A45" s="28" t="s">
        <v>97</v>
      </c>
      <c r="B45" s="28" t="s">
        <v>99</v>
      </c>
      <c r="C45" s="28">
        <v>5</v>
      </c>
      <c r="D45" s="28">
        <v>5</v>
      </c>
      <c r="E45" s="28">
        <v>5</v>
      </c>
      <c r="F45" s="28">
        <v>1</v>
      </c>
      <c r="G45" s="28">
        <v>5</v>
      </c>
      <c r="H45" s="28">
        <v>5</v>
      </c>
      <c r="I45" s="28" t="s">
        <v>87</v>
      </c>
      <c r="K45" s="28">
        <v>1</v>
      </c>
    </row>
    <row r="46" spans="1:11" ht="13.5" x14ac:dyDescent="0.25">
      <c r="A46" s="28" t="s">
        <v>85</v>
      </c>
      <c r="B46" s="28" t="s">
        <v>99</v>
      </c>
      <c r="C46" s="28">
        <v>5</v>
      </c>
      <c r="E46" s="28">
        <v>5</v>
      </c>
      <c r="F46" s="28">
        <v>3</v>
      </c>
      <c r="G46" s="28">
        <v>5</v>
      </c>
      <c r="H46" s="28">
        <v>5</v>
      </c>
      <c r="I46" s="28" t="s">
        <v>90</v>
      </c>
      <c r="J46" s="28" t="s">
        <v>93</v>
      </c>
      <c r="K46" s="28">
        <v>1</v>
      </c>
    </row>
    <row r="47" spans="1:11" ht="13.5" x14ac:dyDescent="0.25">
      <c r="A47" s="28" t="s">
        <v>85</v>
      </c>
      <c r="B47" s="28" t="s">
        <v>99</v>
      </c>
      <c r="C47" s="28">
        <v>5</v>
      </c>
      <c r="D47" s="28">
        <v>1</v>
      </c>
      <c r="E47" s="28">
        <v>5</v>
      </c>
      <c r="F47" s="28">
        <v>3</v>
      </c>
      <c r="G47" s="28">
        <v>5</v>
      </c>
      <c r="H47" s="28">
        <v>5</v>
      </c>
      <c r="I47" s="28" t="s">
        <v>90</v>
      </c>
      <c r="J47" s="28" t="s">
        <v>93</v>
      </c>
      <c r="K47" s="28">
        <v>1</v>
      </c>
    </row>
    <row r="48" spans="1:11" ht="13.5" x14ac:dyDescent="0.25">
      <c r="A48" s="28" t="s">
        <v>85</v>
      </c>
      <c r="B48" s="28" t="s">
        <v>99</v>
      </c>
      <c r="C48" s="28">
        <v>5</v>
      </c>
      <c r="D48" s="28">
        <v>1</v>
      </c>
      <c r="E48" s="28">
        <v>3</v>
      </c>
      <c r="F48" s="28">
        <v>1</v>
      </c>
      <c r="G48" s="28">
        <v>5</v>
      </c>
      <c r="H48" s="28">
        <v>5</v>
      </c>
      <c r="I48" s="28" t="s">
        <v>90</v>
      </c>
      <c r="J48" s="28" t="s">
        <v>93</v>
      </c>
      <c r="K48" s="28">
        <v>2</v>
      </c>
    </row>
    <row r="49" spans="1:11" ht="13.5" x14ac:dyDescent="0.25">
      <c r="A49" s="28" t="s">
        <v>85</v>
      </c>
      <c r="B49" s="28" t="s">
        <v>99</v>
      </c>
      <c r="C49" s="28">
        <v>4</v>
      </c>
      <c r="D49" s="28">
        <v>2</v>
      </c>
      <c r="E49" s="28">
        <v>4</v>
      </c>
      <c r="F49" s="28">
        <v>3</v>
      </c>
      <c r="G49" s="28">
        <v>5</v>
      </c>
      <c r="H49" s="28">
        <v>3</v>
      </c>
      <c r="I49" s="28" t="s">
        <v>90</v>
      </c>
      <c r="J49" s="28" t="s">
        <v>93</v>
      </c>
      <c r="K49" s="28">
        <v>2</v>
      </c>
    </row>
    <row r="50" spans="1:11" ht="13.5" x14ac:dyDescent="0.25">
      <c r="A50" s="28" t="s">
        <v>85</v>
      </c>
      <c r="B50" s="28" t="s">
        <v>99</v>
      </c>
      <c r="C50" s="28">
        <v>3</v>
      </c>
      <c r="D50" s="28">
        <v>1</v>
      </c>
      <c r="E50" s="28">
        <v>5</v>
      </c>
      <c r="F50" s="28">
        <v>4</v>
      </c>
      <c r="G50" s="28">
        <v>5</v>
      </c>
      <c r="H50" s="28">
        <v>5</v>
      </c>
      <c r="I50" s="28" t="s">
        <v>90</v>
      </c>
      <c r="J50" s="28" t="s">
        <v>93</v>
      </c>
      <c r="K50" s="28">
        <v>1</v>
      </c>
    </row>
    <row r="51" spans="1:11" ht="13.5" x14ac:dyDescent="0.25">
      <c r="A51" s="28" t="s">
        <v>85</v>
      </c>
      <c r="B51" s="28" t="s">
        <v>99</v>
      </c>
      <c r="C51" s="28">
        <v>3</v>
      </c>
      <c r="D51" s="28">
        <v>2</v>
      </c>
      <c r="E51" s="28">
        <v>5</v>
      </c>
      <c r="F51" s="28">
        <v>4</v>
      </c>
      <c r="G51" s="28">
        <v>5</v>
      </c>
      <c r="H51" s="28">
        <v>5</v>
      </c>
      <c r="I51" s="28" t="s">
        <v>90</v>
      </c>
      <c r="J51" s="28" t="s">
        <v>93</v>
      </c>
      <c r="K51" s="28">
        <v>2</v>
      </c>
    </row>
    <row r="52" spans="1:11" ht="13.5" x14ac:dyDescent="0.25">
      <c r="A52" s="28" t="s">
        <v>97</v>
      </c>
      <c r="B52" s="28" t="s">
        <v>95</v>
      </c>
      <c r="C52" s="28">
        <v>5</v>
      </c>
      <c r="D52" s="28">
        <v>4</v>
      </c>
      <c r="E52" s="28">
        <v>4</v>
      </c>
      <c r="F52" s="28">
        <v>5</v>
      </c>
      <c r="G52" s="28">
        <v>5</v>
      </c>
      <c r="H52" s="28">
        <v>4</v>
      </c>
      <c r="I52" s="28" t="s">
        <v>90</v>
      </c>
      <c r="J52" s="28" t="s">
        <v>93</v>
      </c>
      <c r="K52" s="28">
        <v>2</v>
      </c>
    </row>
    <row r="53" spans="1:11" ht="13.5" x14ac:dyDescent="0.25">
      <c r="A53" s="28" t="s">
        <v>85</v>
      </c>
      <c r="B53" s="28" t="s">
        <v>99</v>
      </c>
      <c r="C53" s="28">
        <v>3</v>
      </c>
      <c r="D53" s="28">
        <v>3</v>
      </c>
      <c r="E53" s="28">
        <v>4</v>
      </c>
      <c r="F53" s="28">
        <v>5</v>
      </c>
      <c r="G53" s="28">
        <v>5</v>
      </c>
      <c r="H53" s="28">
        <v>5</v>
      </c>
      <c r="I53" s="28" t="s">
        <v>90</v>
      </c>
      <c r="J53" s="28" t="s">
        <v>88</v>
      </c>
      <c r="K53" s="28">
        <v>3</v>
      </c>
    </row>
    <row r="54" spans="1:11" ht="13.5" x14ac:dyDescent="0.25">
      <c r="A54" s="28" t="s">
        <v>97</v>
      </c>
      <c r="B54" s="28" t="s">
        <v>99</v>
      </c>
      <c r="C54" s="28">
        <v>4</v>
      </c>
      <c r="D54" s="28">
        <v>3</v>
      </c>
      <c r="E54" s="28">
        <v>5</v>
      </c>
      <c r="F54" s="28">
        <v>3</v>
      </c>
      <c r="G54" s="28">
        <v>5</v>
      </c>
      <c r="H54" s="28">
        <v>5</v>
      </c>
      <c r="I54" s="28" t="s">
        <v>90</v>
      </c>
      <c r="J54" s="28" t="s">
        <v>88</v>
      </c>
      <c r="K54" s="28">
        <v>2</v>
      </c>
    </row>
    <row r="55" spans="1:11" ht="13.5" x14ac:dyDescent="0.25">
      <c r="A55" s="28" t="s">
        <v>85</v>
      </c>
      <c r="B55" s="28" t="s">
        <v>99</v>
      </c>
      <c r="C55" s="28">
        <v>4</v>
      </c>
      <c r="D55" s="28">
        <v>4</v>
      </c>
      <c r="E55" s="28">
        <v>2</v>
      </c>
      <c r="F55" s="28">
        <v>2</v>
      </c>
      <c r="G55" s="28">
        <v>1</v>
      </c>
      <c r="H55" s="28">
        <v>4</v>
      </c>
      <c r="I55" s="28" t="s">
        <v>90</v>
      </c>
      <c r="J55" s="28" t="s">
        <v>93</v>
      </c>
      <c r="K55" s="28">
        <v>2</v>
      </c>
    </row>
    <row r="56" spans="1:11" ht="13.5" x14ac:dyDescent="0.25">
      <c r="A56" s="28" t="s">
        <v>97</v>
      </c>
      <c r="B56" s="28" t="s">
        <v>98</v>
      </c>
      <c r="C56" s="28">
        <v>4</v>
      </c>
      <c r="D56" s="28">
        <v>4</v>
      </c>
      <c r="E56" s="28">
        <v>4</v>
      </c>
      <c r="F56" s="28">
        <v>4</v>
      </c>
      <c r="G56" s="28">
        <v>5</v>
      </c>
      <c r="H56" s="28">
        <v>3</v>
      </c>
      <c r="I56" s="28" t="s">
        <v>92</v>
      </c>
      <c r="J56" s="28" t="s">
        <v>93</v>
      </c>
      <c r="K56" s="28">
        <v>2</v>
      </c>
    </row>
    <row r="57" spans="1:11" ht="13.5" x14ac:dyDescent="0.25">
      <c r="A57" s="28" t="s">
        <v>97</v>
      </c>
      <c r="B57" s="28" t="s">
        <v>95</v>
      </c>
      <c r="C57" s="28">
        <v>5</v>
      </c>
      <c r="D57" s="28">
        <v>1</v>
      </c>
      <c r="E57" s="28">
        <v>5</v>
      </c>
      <c r="F57" s="28">
        <v>4</v>
      </c>
      <c r="G57" s="28">
        <v>5</v>
      </c>
      <c r="H57" s="28">
        <v>5</v>
      </c>
      <c r="I57" s="28" t="s">
        <v>92</v>
      </c>
      <c r="J57" s="28" t="s">
        <v>93</v>
      </c>
      <c r="K57" s="28">
        <v>2</v>
      </c>
    </row>
    <row r="58" spans="1:11" ht="13.5" x14ac:dyDescent="0.25">
      <c r="A58" s="28" t="s">
        <v>97</v>
      </c>
      <c r="B58" s="28" t="s">
        <v>98</v>
      </c>
      <c r="C58" s="28">
        <v>5</v>
      </c>
      <c r="D58" s="28">
        <v>1</v>
      </c>
      <c r="E58" s="28">
        <v>5</v>
      </c>
      <c r="F58" s="28">
        <v>3</v>
      </c>
      <c r="G58" s="28">
        <v>5</v>
      </c>
      <c r="H58" s="28">
        <v>5</v>
      </c>
      <c r="I58" s="28" t="s">
        <v>92</v>
      </c>
      <c r="J58" s="28" t="s">
        <v>93</v>
      </c>
      <c r="K58" s="28">
        <v>2</v>
      </c>
    </row>
    <row r="59" spans="1:11" ht="13.5" x14ac:dyDescent="0.25">
      <c r="A59" s="28" t="s">
        <v>97</v>
      </c>
      <c r="B59" s="28" t="s">
        <v>98</v>
      </c>
      <c r="C59" s="28">
        <v>5</v>
      </c>
      <c r="D59" s="28">
        <v>1</v>
      </c>
      <c r="E59" s="28">
        <v>5</v>
      </c>
      <c r="F59" s="28">
        <v>3</v>
      </c>
      <c r="G59" s="28">
        <v>5</v>
      </c>
      <c r="H59" s="28">
        <v>5</v>
      </c>
      <c r="I59" s="28" t="s">
        <v>92</v>
      </c>
      <c r="J59" s="28" t="s">
        <v>93</v>
      </c>
      <c r="K59" s="28">
        <v>2</v>
      </c>
    </row>
    <row r="60" spans="1:11" ht="13.5" x14ac:dyDescent="0.25">
      <c r="A60" s="28" t="s">
        <v>97</v>
      </c>
      <c r="B60" s="28" t="s">
        <v>98</v>
      </c>
      <c r="C60" s="28">
        <v>5</v>
      </c>
      <c r="D60" s="28">
        <v>2</v>
      </c>
      <c r="E60" s="28">
        <v>4</v>
      </c>
      <c r="F60" s="28">
        <v>3</v>
      </c>
      <c r="G60" s="28">
        <v>4</v>
      </c>
      <c r="H60" s="28">
        <v>4</v>
      </c>
      <c r="I60" s="28" t="s">
        <v>92</v>
      </c>
      <c r="J60" s="28" t="s">
        <v>91</v>
      </c>
      <c r="K60" s="28">
        <v>2</v>
      </c>
    </row>
    <row r="61" spans="1:11" ht="13.5" x14ac:dyDescent="0.25">
      <c r="A61" s="28" t="s">
        <v>85</v>
      </c>
      <c r="B61" s="28" t="s">
        <v>99</v>
      </c>
      <c r="C61" s="28">
        <v>3</v>
      </c>
      <c r="D61" s="28">
        <v>1</v>
      </c>
      <c r="E61" s="28">
        <v>5</v>
      </c>
      <c r="F61" s="28">
        <v>1</v>
      </c>
      <c r="G61" s="28">
        <v>5</v>
      </c>
      <c r="H61" s="28">
        <v>5</v>
      </c>
      <c r="I61" s="28" t="s">
        <v>90</v>
      </c>
      <c r="J61" s="28" t="s">
        <v>93</v>
      </c>
      <c r="K61" s="28">
        <v>4</v>
      </c>
    </row>
    <row r="62" spans="1:11" ht="13.5" x14ac:dyDescent="0.25">
      <c r="A62" s="28" t="s">
        <v>85</v>
      </c>
      <c r="B62" s="28" t="s">
        <v>99</v>
      </c>
      <c r="C62" s="28">
        <v>1</v>
      </c>
      <c r="D62" s="28">
        <v>1</v>
      </c>
      <c r="E62" s="28">
        <v>2</v>
      </c>
      <c r="F62" s="28">
        <v>2</v>
      </c>
      <c r="G62" s="28">
        <v>2</v>
      </c>
      <c r="H62" s="28">
        <v>1</v>
      </c>
      <c r="I62" s="28" t="s">
        <v>90</v>
      </c>
      <c r="J62" s="28" t="s">
        <v>88</v>
      </c>
      <c r="K62" s="28">
        <v>1</v>
      </c>
    </row>
    <row r="63" spans="1:11" ht="13.5" x14ac:dyDescent="0.25">
      <c r="A63" s="28" t="s">
        <v>85</v>
      </c>
      <c r="B63" s="28" t="s">
        <v>99</v>
      </c>
      <c r="C63" s="28">
        <v>3</v>
      </c>
      <c r="D63" s="28">
        <v>3</v>
      </c>
      <c r="E63" s="28">
        <v>3</v>
      </c>
      <c r="F63" s="28">
        <v>2</v>
      </c>
      <c r="G63" s="28">
        <v>3</v>
      </c>
      <c r="H63" s="28">
        <v>1</v>
      </c>
      <c r="I63" s="28" t="s">
        <v>90</v>
      </c>
      <c r="J63" s="28" t="s">
        <v>88</v>
      </c>
      <c r="K63" s="28">
        <v>2</v>
      </c>
    </row>
    <row r="64" spans="1:11" ht="13.5" x14ac:dyDescent="0.25">
      <c r="A64" s="28" t="s">
        <v>85</v>
      </c>
      <c r="B64" s="28" t="s">
        <v>99</v>
      </c>
      <c r="C64" s="28">
        <v>5</v>
      </c>
      <c r="D64" s="28">
        <v>3</v>
      </c>
      <c r="E64" s="28">
        <v>5</v>
      </c>
      <c r="F64" s="28">
        <v>4</v>
      </c>
      <c r="G64" s="28">
        <v>5</v>
      </c>
      <c r="H64" s="28">
        <v>5</v>
      </c>
      <c r="I64" s="28" t="s">
        <v>90</v>
      </c>
      <c r="J64" s="28" t="s">
        <v>93</v>
      </c>
      <c r="K64" s="28">
        <v>1</v>
      </c>
    </row>
    <row r="65" spans="1:11" ht="13.5" x14ac:dyDescent="0.25">
      <c r="A65" s="28" t="s">
        <v>85</v>
      </c>
      <c r="B65" s="28" t="s">
        <v>99</v>
      </c>
      <c r="C65" s="28">
        <v>1</v>
      </c>
      <c r="D65" s="28">
        <v>1</v>
      </c>
      <c r="E65" s="28">
        <v>3</v>
      </c>
      <c r="F65" s="28">
        <v>3</v>
      </c>
      <c r="G65" s="28">
        <v>5</v>
      </c>
      <c r="H65" s="28">
        <v>4</v>
      </c>
      <c r="I65" s="28" t="s">
        <v>92</v>
      </c>
      <c r="J65" s="28" t="s">
        <v>93</v>
      </c>
      <c r="K65" s="28">
        <v>3</v>
      </c>
    </row>
    <row r="66" spans="1:11" ht="13.5" x14ac:dyDescent="0.25">
      <c r="A66" s="28" t="s">
        <v>85</v>
      </c>
      <c r="B66" s="28" t="s">
        <v>99</v>
      </c>
      <c r="C66" s="28">
        <v>2</v>
      </c>
      <c r="D66" s="28">
        <v>4</v>
      </c>
      <c r="E66" s="28">
        <v>4</v>
      </c>
      <c r="F66" s="28">
        <v>3</v>
      </c>
      <c r="G66" s="28">
        <v>2</v>
      </c>
      <c r="H66" s="28">
        <v>4</v>
      </c>
      <c r="I66" s="29"/>
      <c r="J66" s="29"/>
      <c r="K66" s="29"/>
    </row>
    <row r="67" spans="1:11" ht="13.5" x14ac:dyDescent="0.25">
      <c r="A67" s="28" t="s">
        <v>97</v>
      </c>
      <c r="B67" s="28" t="s">
        <v>99</v>
      </c>
      <c r="C67" s="28">
        <v>5</v>
      </c>
      <c r="D67" s="28">
        <v>1</v>
      </c>
      <c r="E67" s="28">
        <v>5</v>
      </c>
      <c r="F67" s="28">
        <v>3</v>
      </c>
      <c r="G67" s="28">
        <v>5</v>
      </c>
      <c r="H67" s="28">
        <v>5</v>
      </c>
      <c r="I67" s="28" t="s">
        <v>90</v>
      </c>
      <c r="J67" s="28" t="s">
        <v>93</v>
      </c>
      <c r="K67" s="28">
        <v>4</v>
      </c>
    </row>
    <row r="68" spans="1:11" ht="13.5" x14ac:dyDescent="0.25">
      <c r="A68" s="28" t="s">
        <v>97</v>
      </c>
      <c r="B68" s="28" t="s">
        <v>99</v>
      </c>
      <c r="C68" s="28">
        <v>3</v>
      </c>
      <c r="D68" s="28">
        <v>3</v>
      </c>
      <c r="E68" s="28">
        <v>3</v>
      </c>
      <c r="F68" s="29"/>
      <c r="G68" s="28">
        <v>5</v>
      </c>
      <c r="H68" s="28">
        <v>5</v>
      </c>
      <c r="I68" s="28" t="s">
        <v>90</v>
      </c>
      <c r="J68" s="28" t="s">
        <v>93</v>
      </c>
      <c r="K68" s="28">
        <v>3</v>
      </c>
    </row>
    <row r="69" spans="1:11" ht="13.5" x14ac:dyDescent="0.25">
      <c r="A69" s="28" t="s">
        <v>97</v>
      </c>
      <c r="B69" s="28" t="s">
        <v>95</v>
      </c>
      <c r="C69" s="28">
        <v>1</v>
      </c>
      <c r="D69" s="28">
        <v>1</v>
      </c>
      <c r="E69" s="28">
        <v>4</v>
      </c>
      <c r="F69" s="28">
        <v>3</v>
      </c>
      <c r="G69" s="28">
        <v>4</v>
      </c>
      <c r="H69" s="28">
        <v>4</v>
      </c>
      <c r="I69" s="28" t="s">
        <v>92</v>
      </c>
      <c r="J69" s="28" t="s">
        <v>93</v>
      </c>
      <c r="K69" s="28">
        <v>3</v>
      </c>
    </row>
    <row r="70" spans="1:11" ht="13.5" x14ac:dyDescent="0.25">
      <c r="A70" s="28" t="s">
        <v>97</v>
      </c>
      <c r="B70" s="28" t="s">
        <v>95</v>
      </c>
      <c r="C70" s="28">
        <v>5</v>
      </c>
      <c r="D70" s="28">
        <v>1</v>
      </c>
      <c r="E70" s="28">
        <v>5</v>
      </c>
      <c r="F70" s="28">
        <v>3</v>
      </c>
      <c r="G70" s="28">
        <v>5</v>
      </c>
      <c r="H70" s="28">
        <v>5</v>
      </c>
      <c r="I70" s="28" t="s">
        <v>90</v>
      </c>
      <c r="J70" s="28" t="s">
        <v>93</v>
      </c>
      <c r="K70" s="28">
        <v>1</v>
      </c>
    </row>
    <row r="71" spans="1:11" ht="13.5" x14ac:dyDescent="0.25">
      <c r="A71" s="28" t="s">
        <v>97</v>
      </c>
      <c r="B71" s="28" t="s">
        <v>99</v>
      </c>
      <c r="C71" s="28">
        <v>5</v>
      </c>
      <c r="D71" s="28">
        <v>1</v>
      </c>
      <c r="E71" s="28">
        <v>3</v>
      </c>
      <c r="F71" s="28">
        <v>1</v>
      </c>
      <c r="G71" s="28">
        <v>5</v>
      </c>
      <c r="H71" s="28">
        <v>5</v>
      </c>
      <c r="I71" s="28" t="s">
        <v>90</v>
      </c>
      <c r="J71" s="28" t="s">
        <v>93</v>
      </c>
      <c r="K71" s="28">
        <v>3</v>
      </c>
    </row>
    <row r="72" spans="1:11" ht="13.5" x14ac:dyDescent="0.25">
      <c r="A72" s="28" t="s">
        <v>101</v>
      </c>
      <c r="B72" s="28" t="s">
        <v>86</v>
      </c>
      <c r="C72" s="28">
        <v>5</v>
      </c>
      <c r="D72" s="28">
        <v>1</v>
      </c>
      <c r="E72" s="28">
        <v>2</v>
      </c>
      <c r="F72" s="28">
        <v>5</v>
      </c>
      <c r="G72" s="28">
        <v>5</v>
      </c>
      <c r="H72" s="28">
        <v>5</v>
      </c>
      <c r="I72" s="28" t="s">
        <v>92</v>
      </c>
      <c r="J72" s="28" t="s">
        <v>93</v>
      </c>
      <c r="K72" s="28">
        <v>5</v>
      </c>
    </row>
    <row r="73" spans="1:11" ht="13.5" x14ac:dyDescent="0.25">
      <c r="A73" s="28" t="s">
        <v>97</v>
      </c>
      <c r="B73" s="28" t="s">
        <v>99</v>
      </c>
      <c r="C73" s="28">
        <v>4</v>
      </c>
      <c r="D73" s="28">
        <v>2</v>
      </c>
      <c r="E73" s="28">
        <v>2</v>
      </c>
      <c r="F73" s="28">
        <v>5</v>
      </c>
      <c r="G73" s="28">
        <v>2</v>
      </c>
      <c r="H73" s="28">
        <v>4</v>
      </c>
      <c r="I73" s="28" t="s">
        <v>87</v>
      </c>
      <c r="J73" s="28" t="s">
        <v>88</v>
      </c>
      <c r="K73" s="28">
        <v>4</v>
      </c>
    </row>
    <row r="74" spans="1:11" ht="13.5" x14ac:dyDescent="0.25">
      <c r="A74" s="28" t="s">
        <v>101</v>
      </c>
      <c r="B74" s="28" t="s">
        <v>86</v>
      </c>
      <c r="C74" s="28">
        <v>4</v>
      </c>
      <c r="D74" s="28">
        <v>3</v>
      </c>
      <c r="E74" s="28">
        <v>4</v>
      </c>
      <c r="F74" s="28">
        <v>3</v>
      </c>
      <c r="G74" s="28">
        <v>4</v>
      </c>
      <c r="H74" s="28">
        <v>3</v>
      </c>
      <c r="I74" s="28" t="s">
        <v>92</v>
      </c>
      <c r="J74" s="28" t="s">
        <v>93</v>
      </c>
      <c r="K74" s="28">
        <v>1</v>
      </c>
    </row>
    <row r="75" spans="1:11" ht="13.5" x14ac:dyDescent="0.25">
      <c r="A75" s="28" t="s">
        <v>101</v>
      </c>
      <c r="B75" s="28" t="s">
        <v>86</v>
      </c>
      <c r="C75" s="28">
        <v>5</v>
      </c>
      <c r="D75" s="28">
        <v>1</v>
      </c>
      <c r="E75" s="28">
        <v>4</v>
      </c>
      <c r="F75" s="28">
        <v>2</v>
      </c>
      <c r="G75" s="28">
        <v>5</v>
      </c>
      <c r="H75" s="28">
        <v>5</v>
      </c>
      <c r="I75" s="28" t="s">
        <v>92</v>
      </c>
      <c r="J75" s="28" t="s">
        <v>93</v>
      </c>
      <c r="K75" s="28">
        <v>1</v>
      </c>
    </row>
    <row r="76" spans="1:11" ht="13.5" x14ac:dyDescent="0.25">
      <c r="A76" s="28" t="s">
        <v>97</v>
      </c>
      <c r="B76" s="28" t="s">
        <v>94</v>
      </c>
      <c r="C76" s="29"/>
      <c r="D76" s="28">
        <v>3</v>
      </c>
      <c r="E76" s="28">
        <v>3</v>
      </c>
      <c r="F76" s="28">
        <v>3</v>
      </c>
      <c r="G76" s="28">
        <v>3</v>
      </c>
      <c r="H76" s="28">
        <v>3</v>
      </c>
      <c r="I76" s="28" t="s">
        <v>90</v>
      </c>
      <c r="J76" s="28" t="s">
        <v>91</v>
      </c>
      <c r="K76" s="28">
        <v>1</v>
      </c>
    </row>
    <row r="77" spans="1:11" ht="13.5" x14ac:dyDescent="0.25">
      <c r="A77" s="28" t="s">
        <v>97</v>
      </c>
      <c r="B77" s="28" t="s">
        <v>95</v>
      </c>
      <c r="C77" s="28">
        <v>5</v>
      </c>
      <c r="D77" s="28">
        <v>3</v>
      </c>
      <c r="E77" s="28">
        <v>5</v>
      </c>
      <c r="F77" s="28">
        <v>4</v>
      </c>
      <c r="G77" s="28">
        <v>5</v>
      </c>
      <c r="H77" s="28">
        <v>5</v>
      </c>
      <c r="I77" s="28" t="s">
        <v>90</v>
      </c>
      <c r="J77" s="28" t="s">
        <v>91</v>
      </c>
      <c r="K77" s="28">
        <v>3</v>
      </c>
    </row>
    <row r="78" spans="1:11" ht="13.5" x14ac:dyDescent="0.25">
      <c r="A78" s="28" t="s">
        <v>97</v>
      </c>
      <c r="B78" s="28" t="s">
        <v>95</v>
      </c>
      <c r="C78" s="28">
        <v>5</v>
      </c>
      <c r="D78" s="28">
        <v>3</v>
      </c>
      <c r="E78" s="28">
        <v>5</v>
      </c>
      <c r="F78" s="28">
        <v>3</v>
      </c>
      <c r="G78" s="28">
        <v>5</v>
      </c>
      <c r="H78" s="28">
        <v>5</v>
      </c>
      <c r="I78" s="28" t="s">
        <v>90</v>
      </c>
      <c r="J78" s="28" t="s">
        <v>91</v>
      </c>
      <c r="K78" s="28">
        <v>3</v>
      </c>
    </row>
    <row r="79" spans="1:11" ht="13.5" x14ac:dyDescent="0.25">
      <c r="A79" s="29"/>
      <c r="B79" s="28" t="s">
        <v>99</v>
      </c>
      <c r="D79" s="28">
        <v>5</v>
      </c>
      <c r="E79" s="28">
        <v>5</v>
      </c>
      <c r="F79" s="28">
        <v>5</v>
      </c>
      <c r="G79" s="28">
        <v>5</v>
      </c>
      <c r="H79" s="28">
        <v>5</v>
      </c>
      <c r="I79" s="29"/>
      <c r="J79" s="28" t="s">
        <v>91</v>
      </c>
      <c r="K79" s="28">
        <v>1</v>
      </c>
    </row>
    <row r="80" spans="1:11" ht="13.5" x14ac:dyDescent="0.25">
      <c r="A80" s="28" t="s">
        <v>97</v>
      </c>
      <c r="B80" s="28" t="s">
        <v>99</v>
      </c>
      <c r="C80" s="28">
        <v>3</v>
      </c>
      <c r="D80" s="28">
        <v>3</v>
      </c>
      <c r="E80" s="28">
        <v>3</v>
      </c>
      <c r="F80" s="28">
        <v>3</v>
      </c>
      <c r="G80" s="28">
        <v>5</v>
      </c>
      <c r="H80" s="28">
        <v>5</v>
      </c>
      <c r="I80" s="28" t="s">
        <v>90</v>
      </c>
      <c r="J80" s="28" t="s">
        <v>88</v>
      </c>
      <c r="K80" s="28">
        <v>3</v>
      </c>
    </row>
    <row r="81" spans="1:11" ht="13.5" x14ac:dyDescent="0.25">
      <c r="A81" s="28" t="s">
        <v>97</v>
      </c>
      <c r="B81" s="28" t="s">
        <v>98</v>
      </c>
      <c r="C81" s="28">
        <v>5</v>
      </c>
      <c r="D81" s="28">
        <v>2</v>
      </c>
      <c r="E81" s="28">
        <v>4</v>
      </c>
      <c r="F81" s="28">
        <v>3</v>
      </c>
      <c r="G81" s="28">
        <v>5</v>
      </c>
      <c r="H81" s="28">
        <v>5</v>
      </c>
      <c r="I81" s="28" t="s">
        <v>92</v>
      </c>
      <c r="J81" s="28" t="s">
        <v>93</v>
      </c>
      <c r="K81" s="28">
        <v>2</v>
      </c>
    </row>
    <row r="82" spans="1:11" ht="13.5" x14ac:dyDescent="0.25">
      <c r="A82" s="28" t="s">
        <v>97</v>
      </c>
      <c r="B82" s="28" t="s">
        <v>94</v>
      </c>
      <c r="C82" s="28">
        <v>5</v>
      </c>
      <c r="D82" s="28">
        <v>1</v>
      </c>
      <c r="E82" s="28">
        <v>5</v>
      </c>
      <c r="F82" s="28">
        <v>1</v>
      </c>
      <c r="G82" s="28">
        <v>5</v>
      </c>
      <c r="H82" s="28">
        <v>5</v>
      </c>
      <c r="I82" s="28" t="s">
        <v>90</v>
      </c>
      <c r="J82" s="28" t="s">
        <v>93</v>
      </c>
      <c r="K82" s="28">
        <v>1</v>
      </c>
    </row>
    <row r="83" spans="1:11" ht="13.5" x14ac:dyDescent="0.25">
      <c r="A83" s="28" t="s">
        <v>97</v>
      </c>
      <c r="B83" s="28" t="s">
        <v>99</v>
      </c>
      <c r="C83" s="28">
        <v>5</v>
      </c>
      <c r="D83" s="28">
        <v>5</v>
      </c>
      <c r="E83" s="28">
        <v>5</v>
      </c>
      <c r="F83" s="28">
        <v>5</v>
      </c>
      <c r="G83" s="28">
        <v>3</v>
      </c>
      <c r="H83" s="28">
        <v>4</v>
      </c>
      <c r="I83" s="28" t="s">
        <v>92</v>
      </c>
      <c r="J83" s="28" t="s">
        <v>93</v>
      </c>
      <c r="K83" s="28">
        <v>3</v>
      </c>
    </row>
    <row r="84" spans="1:11" ht="13.5" x14ac:dyDescent="0.25">
      <c r="A84" s="28" t="s">
        <v>97</v>
      </c>
      <c r="B84" s="28" t="s">
        <v>99</v>
      </c>
      <c r="C84" s="28">
        <v>5</v>
      </c>
      <c r="D84" s="28">
        <v>1</v>
      </c>
      <c r="E84" s="28">
        <v>5</v>
      </c>
      <c r="F84" s="28">
        <v>5</v>
      </c>
      <c r="G84" s="28">
        <v>5</v>
      </c>
      <c r="H84" s="28">
        <v>5</v>
      </c>
      <c r="I84" s="28" t="s">
        <v>87</v>
      </c>
      <c r="J84" s="28" t="s">
        <v>93</v>
      </c>
      <c r="K84" s="28">
        <v>1</v>
      </c>
    </row>
    <row r="85" spans="1:11" ht="13.5" x14ac:dyDescent="0.25">
      <c r="A85" s="28" t="s">
        <v>97</v>
      </c>
      <c r="B85" s="28" t="s">
        <v>99</v>
      </c>
      <c r="C85" s="28">
        <v>5</v>
      </c>
      <c r="D85" s="28">
        <v>4</v>
      </c>
      <c r="E85" s="28">
        <v>3</v>
      </c>
      <c r="F85" s="28">
        <v>2</v>
      </c>
      <c r="G85" s="28">
        <v>5</v>
      </c>
      <c r="H85" s="28">
        <v>5</v>
      </c>
      <c r="I85" s="28" t="s">
        <v>92</v>
      </c>
      <c r="J85" s="28" t="s">
        <v>93</v>
      </c>
      <c r="K85" s="28">
        <v>2</v>
      </c>
    </row>
    <row r="86" spans="1:11" ht="13.5" x14ac:dyDescent="0.25">
      <c r="A86" s="28" t="s">
        <v>97</v>
      </c>
      <c r="B86" s="28" t="s">
        <v>98</v>
      </c>
      <c r="C86" s="28">
        <v>5</v>
      </c>
      <c r="D86" s="28">
        <v>1</v>
      </c>
      <c r="E86" s="28">
        <v>5</v>
      </c>
      <c r="F86" s="28">
        <v>4</v>
      </c>
      <c r="G86" s="28">
        <v>5</v>
      </c>
      <c r="H86" s="28">
        <v>5</v>
      </c>
      <c r="I86" s="28" t="s">
        <v>92</v>
      </c>
      <c r="J86" s="28" t="s">
        <v>88</v>
      </c>
      <c r="K86" s="28">
        <v>1</v>
      </c>
    </row>
    <row r="87" spans="1:11" ht="13.5" x14ac:dyDescent="0.25">
      <c r="A87" s="28" t="s">
        <v>101</v>
      </c>
      <c r="B87" s="28" t="s">
        <v>86</v>
      </c>
      <c r="C87" s="28">
        <v>1</v>
      </c>
      <c r="D87" s="28">
        <v>5</v>
      </c>
      <c r="E87" s="28">
        <v>1</v>
      </c>
      <c r="F87" s="28">
        <v>1</v>
      </c>
      <c r="G87" s="28">
        <v>5</v>
      </c>
      <c r="H87" s="28">
        <v>3</v>
      </c>
      <c r="I87" s="28" t="s">
        <v>92</v>
      </c>
      <c r="J87" s="28" t="s">
        <v>88</v>
      </c>
      <c r="K87" s="28">
        <v>3</v>
      </c>
    </row>
    <row r="88" spans="1:11" ht="13.5" x14ac:dyDescent="0.25">
      <c r="A88" s="28" t="s">
        <v>97</v>
      </c>
      <c r="B88" s="28" t="s">
        <v>95</v>
      </c>
      <c r="C88" s="28">
        <v>3</v>
      </c>
      <c r="D88" s="28">
        <v>1</v>
      </c>
      <c r="E88" s="28">
        <v>3</v>
      </c>
      <c r="F88" s="28">
        <v>4</v>
      </c>
      <c r="G88" s="28">
        <v>5</v>
      </c>
      <c r="H88" s="28">
        <v>5</v>
      </c>
      <c r="I88" s="28" t="s">
        <v>90</v>
      </c>
      <c r="J88" s="28" t="s">
        <v>88</v>
      </c>
      <c r="K88" s="28">
        <v>2</v>
      </c>
    </row>
    <row r="89" spans="1:11" ht="13.5" x14ac:dyDescent="0.25">
      <c r="A89" s="28" t="s">
        <v>97</v>
      </c>
      <c r="B89" s="28" t="s">
        <v>95</v>
      </c>
      <c r="C89" s="28">
        <v>5</v>
      </c>
      <c r="D89" s="28">
        <v>1</v>
      </c>
      <c r="E89" s="28">
        <v>4</v>
      </c>
      <c r="F89" s="28">
        <v>3</v>
      </c>
      <c r="G89" s="28">
        <v>5</v>
      </c>
      <c r="H89" s="28">
        <v>4</v>
      </c>
      <c r="I89" s="28" t="s">
        <v>92</v>
      </c>
      <c r="J89" s="28" t="s">
        <v>88</v>
      </c>
      <c r="K89" s="28">
        <v>1</v>
      </c>
    </row>
    <row r="90" spans="1:11" ht="13.5" x14ac:dyDescent="0.25">
      <c r="A90" s="28" t="s">
        <v>101</v>
      </c>
      <c r="B90" s="28" t="s">
        <v>86</v>
      </c>
      <c r="C90" s="28">
        <v>5</v>
      </c>
      <c r="D90" s="28">
        <v>1</v>
      </c>
      <c r="E90" s="28">
        <v>4</v>
      </c>
      <c r="F90" s="28">
        <v>3</v>
      </c>
      <c r="G90" s="28">
        <v>5</v>
      </c>
      <c r="H90" s="28">
        <v>5</v>
      </c>
      <c r="I90" s="28" t="s">
        <v>92</v>
      </c>
      <c r="J90" s="28" t="s">
        <v>93</v>
      </c>
      <c r="K90" s="28">
        <v>2</v>
      </c>
    </row>
    <row r="91" spans="1:11" ht="13.5" x14ac:dyDescent="0.25">
      <c r="A91" s="28" t="s">
        <v>101</v>
      </c>
      <c r="B91" s="28" t="s">
        <v>86</v>
      </c>
      <c r="C91" s="28">
        <v>4</v>
      </c>
      <c r="D91" s="28">
        <v>2</v>
      </c>
      <c r="E91" s="28">
        <v>4</v>
      </c>
      <c r="F91" s="28">
        <v>2</v>
      </c>
      <c r="G91" s="28">
        <v>5</v>
      </c>
      <c r="H91" s="28">
        <v>4</v>
      </c>
      <c r="I91" s="28" t="s">
        <v>92</v>
      </c>
      <c r="J91" s="28" t="s">
        <v>88</v>
      </c>
      <c r="K91" s="28">
        <v>2</v>
      </c>
    </row>
    <row r="92" spans="1:11" ht="13.5" x14ac:dyDescent="0.25">
      <c r="A92" s="28" t="s">
        <v>101</v>
      </c>
      <c r="B92" s="28" t="s">
        <v>86</v>
      </c>
      <c r="C92" s="28">
        <v>5</v>
      </c>
      <c r="D92" s="28">
        <v>1</v>
      </c>
      <c r="E92" s="28">
        <v>5</v>
      </c>
      <c r="F92" s="28">
        <v>3</v>
      </c>
      <c r="G92" s="28">
        <v>5</v>
      </c>
      <c r="H92" s="28">
        <v>5</v>
      </c>
      <c r="I92" s="28" t="s">
        <v>92</v>
      </c>
      <c r="J92" s="28" t="s">
        <v>88</v>
      </c>
      <c r="K92" s="28">
        <v>2</v>
      </c>
    </row>
    <row r="93" spans="1:11" ht="13.5" x14ac:dyDescent="0.25">
      <c r="A93" s="28" t="s">
        <v>101</v>
      </c>
      <c r="B93" s="28" t="s">
        <v>86</v>
      </c>
      <c r="C93" s="28">
        <v>5</v>
      </c>
      <c r="D93" s="28">
        <v>1</v>
      </c>
      <c r="E93" s="28">
        <v>5</v>
      </c>
      <c r="F93" s="28">
        <v>1</v>
      </c>
      <c r="G93" s="28">
        <v>5</v>
      </c>
      <c r="H93" s="28">
        <v>5</v>
      </c>
      <c r="I93" s="28" t="s">
        <v>92</v>
      </c>
      <c r="J93" s="28" t="s">
        <v>93</v>
      </c>
      <c r="K93" s="28">
        <v>1</v>
      </c>
    </row>
    <row r="94" spans="1:11" ht="13.5" x14ac:dyDescent="0.25">
      <c r="A94" s="28" t="s">
        <v>101</v>
      </c>
      <c r="B94" s="28" t="s">
        <v>86</v>
      </c>
      <c r="C94" s="28">
        <v>4</v>
      </c>
      <c r="D94" s="28">
        <v>2</v>
      </c>
      <c r="E94" s="28">
        <v>4</v>
      </c>
      <c r="F94" s="28">
        <v>2</v>
      </c>
      <c r="G94" s="28">
        <v>5</v>
      </c>
      <c r="H94" s="28">
        <v>4</v>
      </c>
      <c r="I94" s="28" t="s">
        <v>92</v>
      </c>
      <c r="J94" s="28" t="s">
        <v>88</v>
      </c>
      <c r="K94" s="28">
        <v>1</v>
      </c>
    </row>
    <row r="95" spans="1:11" ht="13.5" x14ac:dyDescent="0.25">
      <c r="A95" s="28" t="s">
        <v>101</v>
      </c>
      <c r="B95" s="28" t="s">
        <v>86</v>
      </c>
      <c r="C95" s="28">
        <v>3</v>
      </c>
      <c r="D95" s="28">
        <v>1</v>
      </c>
      <c r="E95" s="28">
        <v>5</v>
      </c>
      <c r="F95" s="28">
        <v>3</v>
      </c>
      <c r="G95" s="28">
        <v>5</v>
      </c>
      <c r="H95" s="28">
        <v>3</v>
      </c>
      <c r="I95" s="28" t="s">
        <v>92</v>
      </c>
      <c r="J95" s="28" t="s">
        <v>93</v>
      </c>
      <c r="K95" s="28">
        <v>4</v>
      </c>
    </row>
    <row r="96" spans="1:11" ht="13.5" x14ac:dyDescent="0.25">
      <c r="A96" s="28" t="s">
        <v>101</v>
      </c>
      <c r="B96" s="28" t="s">
        <v>86</v>
      </c>
      <c r="C96" s="28">
        <v>3</v>
      </c>
      <c r="D96" s="28">
        <v>2</v>
      </c>
      <c r="E96" s="28">
        <v>2</v>
      </c>
      <c r="F96" s="28">
        <v>3</v>
      </c>
      <c r="G96" s="28">
        <v>4</v>
      </c>
      <c r="H96" s="28">
        <v>4</v>
      </c>
      <c r="I96" s="28" t="s">
        <v>92</v>
      </c>
      <c r="J96" s="28" t="s">
        <v>88</v>
      </c>
      <c r="K96" s="28">
        <v>3</v>
      </c>
    </row>
    <row r="97" spans="1:11" ht="13.5" x14ac:dyDescent="0.25">
      <c r="A97" s="28" t="s">
        <v>101</v>
      </c>
      <c r="B97" s="28" t="s">
        <v>86</v>
      </c>
      <c r="C97" s="28">
        <v>4</v>
      </c>
      <c r="D97" s="28">
        <v>2</v>
      </c>
      <c r="E97" s="28">
        <v>3</v>
      </c>
      <c r="F97" s="28">
        <v>3</v>
      </c>
      <c r="G97" s="28">
        <v>5</v>
      </c>
      <c r="H97" s="28">
        <v>4</v>
      </c>
      <c r="I97" s="28" t="s">
        <v>90</v>
      </c>
      <c r="J97" s="28" t="s">
        <v>93</v>
      </c>
      <c r="K97" s="28">
        <v>2</v>
      </c>
    </row>
    <row r="98" spans="1:11" ht="13.5" x14ac:dyDescent="0.25">
      <c r="A98" s="28" t="s">
        <v>101</v>
      </c>
      <c r="B98" s="28" t="s">
        <v>86</v>
      </c>
      <c r="C98" s="28">
        <v>5</v>
      </c>
      <c r="D98" s="28">
        <v>1</v>
      </c>
      <c r="E98" s="28">
        <v>4</v>
      </c>
      <c r="F98" s="28">
        <v>2</v>
      </c>
      <c r="G98" s="28">
        <v>5</v>
      </c>
      <c r="H98" s="28">
        <v>5</v>
      </c>
      <c r="I98" s="28" t="s">
        <v>92</v>
      </c>
      <c r="J98" s="28" t="s">
        <v>93</v>
      </c>
      <c r="K98" s="28">
        <v>1</v>
      </c>
    </row>
    <row r="99" spans="1:11" ht="13.5" x14ac:dyDescent="0.25">
      <c r="A99" s="28" t="s">
        <v>101</v>
      </c>
      <c r="B99" s="28" t="s">
        <v>86</v>
      </c>
      <c r="C99" s="28">
        <v>5</v>
      </c>
      <c r="D99" s="28">
        <v>1</v>
      </c>
      <c r="E99" s="28">
        <v>4</v>
      </c>
      <c r="F99" s="28">
        <v>3</v>
      </c>
      <c r="G99" s="28">
        <v>2</v>
      </c>
      <c r="H99" s="28">
        <v>5</v>
      </c>
      <c r="I99" s="28" t="s">
        <v>92</v>
      </c>
      <c r="J99" s="28" t="s">
        <v>93</v>
      </c>
      <c r="K99" s="28">
        <v>2</v>
      </c>
    </row>
    <row r="100" spans="1:11" ht="13.5" x14ac:dyDescent="0.25">
      <c r="A100" s="28" t="s">
        <v>101</v>
      </c>
      <c r="B100" s="28" t="s">
        <v>86</v>
      </c>
      <c r="C100" s="28">
        <v>5</v>
      </c>
      <c r="D100" s="28">
        <v>1</v>
      </c>
      <c r="E100" s="28">
        <v>5</v>
      </c>
      <c r="F100" s="28">
        <v>2</v>
      </c>
      <c r="G100" s="28">
        <v>5</v>
      </c>
      <c r="H100" s="28">
        <v>5</v>
      </c>
      <c r="I100" s="28" t="s">
        <v>92</v>
      </c>
      <c r="J100" s="28" t="s">
        <v>93</v>
      </c>
      <c r="K100" s="28">
        <v>2</v>
      </c>
    </row>
    <row r="101" spans="1:11" ht="13.5" x14ac:dyDescent="0.25">
      <c r="A101" s="28" t="s">
        <v>101</v>
      </c>
      <c r="B101" s="28" t="s">
        <v>86</v>
      </c>
      <c r="C101" s="28">
        <v>5</v>
      </c>
      <c r="D101" s="28">
        <v>2</v>
      </c>
      <c r="E101" s="28">
        <v>5</v>
      </c>
      <c r="F101" s="28">
        <v>4</v>
      </c>
      <c r="G101" s="28">
        <v>5</v>
      </c>
      <c r="H101" s="28">
        <v>5</v>
      </c>
      <c r="I101" s="28" t="s">
        <v>90</v>
      </c>
      <c r="J101" s="28" t="s">
        <v>91</v>
      </c>
      <c r="K101" s="28">
        <v>2</v>
      </c>
    </row>
    <row r="102" spans="1:11" ht="13.5" x14ac:dyDescent="0.25">
      <c r="A102" s="28" t="s">
        <v>101</v>
      </c>
      <c r="B102" s="28" t="s">
        <v>98</v>
      </c>
      <c r="C102" s="28">
        <v>5</v>
      </c>
      <c r="D102" s="28">
        <v>1</v>
      </c>
      <c r="E102" s="28">
        <v>3</v>
      </c>
      <c r="F102" s="28">
        <v>4</v>
      </c>
      <c r="G102" s="28">
        <v>5</v>
      </c>
      <c r="H102" s="28">
        <v>5</v>
      </c>
      <c r="I102" s="28" t="s">
        <v>92</v>
      </c>
      <c r="J102" s="28" t="s">
        <v>93</v>
      </c>
      <c r="K102" s="28">
        <v>1</v>
      </c>
    </row>
    <row r="103" spans="1:11" ht="13.5" x14ac:dyDescent="0.25">
      <c r="A103" s="28" t="s">
        <v>101</v>
      </c>
      <c r="B103" s="28" t="s">
        <v>86</v>
      </c>
      <c r="C103" s="28">
        <v>5</v>
      </c>
      <c r="D103" s="28">
        <v>1</v>
      </c>
      <c r="E103" s="28">
        <v>5</v>
      </c>
      <c r="F103" s="28">
        <v>3</v>
      </c>
      <c r="G103" s="28">
        <v>5</v>
      </c>
      <c r="H103" s="28">
        <v>5</v>
      </c>
      <c r="I103" s="28" t="s">
        <v>92</v>
      </c>
      <c r="J103" s="28" t="s">
        <v>93</v>
      </c>
      <c r="K103" s="28">
        <v>1</v>
      </c>
    </row>
    <row r="104" spans="1:11" ht="13.5" x14ac:dyDescent="0.25">
      <c r="A104" s="28" t="s">
        <v>101</v>
      </c>
      <c r="B104" s="28" t="s">
        <v>86</v>
      </c>
      <c r="C104" s="28">
        <v>4</v>
      </c>
      <c r="D104" s="28">
        <v>2</v>
      </c>
      <c r="E104" s="28">
        <v>4</v>
      </c>
      <c r="F104" s="28">
        <v>3</v>
      </c>
      <c r="G104" s="28">
        <v>5</v>
      </c>
      <c r="H104" s="28">
        <v>5</v>
      </c>
      <c r="I104" s="28" t="s">
        <v>92</v>
      </c>
      <c r="J104" s="28" t="s">
        <v>91</v>
      </c>
      <c r="K104" s="28">
        <v>2</v>
      </c>
    </row>
    <row r="105" spans="1:11" ht="13.5" x14ac:dyDescent="0.25">
      <c r="A105" s="28" t="s">
        <v>101</v>
      </c>
      <c r="B105" s="28" t="s">
        <v>86</v>
      </c>
      <c r="C105" s="28">
        <v>5</v>
      </c>
      <c r="D105" s="28">
        <v>3</v>
      </c>
      <c r="E105" s="28">
        <v>4</v>
      </c>
      <c r="F105" s="28">
        <v>3</v>
      </c>
      <c r="G105" s="28">
        <v>4</v>
      </c>
      <c r="H105" s="28">
        <v>4</v>
      </c>
      <c r="I105" s="28" t="s">
        <v>92</v>
      </c>
      <c r="J105" s="28" t="s">
        <v>93</v>
      </c>
      <c r="K105" s="28">
        <v>4</v>
      </c>
    </row>
    <row r="106" spans="1:11" ht="13.5" x14ac:dyDescent="0.25">
      <c r="A106" s="28" t="s">
        <v>101</v>
      </c>
      <c r="B106" s="28" t="s">
        <v>86</v>
      </c>
      <c r="C106" s="28">
        <v>3</v>
      </c>
      <c r="D106" s="28">
        <v>2</v>
      </c>
      <c r="E106" s="28">
        <v>4</v>
      </c>
      <c r="F106" s="28">
        <v>3</v>
      </c>
      <c r="G106" s="28">
        <v>4</v>
      </c>
      <c r="H106" s="28">
        <v>4</v>
      </c>
      <c r="I106" s="28" t="s">
        <v>92</v>
      </c>
      <c r="J106" s="28" t="s">
        <v>93</v>
      </c>
      <c r="K106" s="28">
        <v>2</v>
      </c>
    </row>
    <row r="107" spans="1:11" ht="13.5" x14ac:dyDescent="0.25">
      <c r="A107" s="28" t="s">
        <v>101</v>
      </c>
      <c r="B107" s="28" t="s">
        <v>86</v>
      </c>
      <c r="C107" s="28">
        <v>5</v>
      </c>
      <c r="D107" s="28">
        <v>2</v>
      </c>
      <c r="E107" s="28">
        <v>5</v>
      </c>
      <c r="F107" s="28">
        <v>3</v>
      </c>
      <c r="G107" s="28">
        <v>5</v>
      </c>
      <c r="H107" s="28">
        <v>5</v>
      </c>
      <c r="I107" s="28" t="s">
        <v>92</v>
      </c>
      <c r="J107" s="28" t="s">
        <v>93</v>
      </c>
      <c r="K107" s="28">
        <v>2</v>
      </c>
    </row>
    <row r="108" spans="1:11" ht="13.5" x14ac:dyDescent="0.25">
      <c r="A108" s="28" t="s">
        <v>101</v>
      </c>
      <c r="B108" s="28" t="s">
        <v>89</v>
      </c>
      <c r="C108" s="28">
        <v>3</v>
      </c>
      <c r="D108" s="28">
        <v>1</v>
      </c>
      <c r="E108" s="28">
        <v>4</v>
      </c>
      <c r="F108" s="28">
        <v>3</v>
      </c>
      <c r="G108" s="28">
        <v>4</v>
      </c>
      <c r="H108" s="28">
        <v>4</v>
      </c>
      <c r="I108" s="28" t="s">
        <v>92</v>
      </c>
      <c r="J108" s="28" t="s">
        <v>93</v>
      </c>
      <c r="K108" s="28">
        <v>4</v>
      </c>
    </row>
    <row r="109" spans="1:11" ht="13.5" x14ac:dyDescent="0.25">
      <c r="A109" s="28" t="s">
        <v>101</v>
      </c>
      <c r="B109" s="28" t="s">
        <v>98</v>
      </c>
      <c r="C109" s="28">
        <v>5</v>
      </c>
      <c r="D109" s="28">
        <v>1</v>
      </c>
      <c r="E109" s="28">
        <v>5</v>
      </c>
      <c r="F109" s="28">
        <v>1</v>
      </c>
      <c r="G109" s="28">
        <v>5</v>
      </c>
      <c r="H109" s="28">
        <v>5</v>
      </c>
      <c r="I109" s="28" t="s">
        <v>90</v>
      </c>
      <c r="J109" s="28" t="s">
        <v>93</v>
      </c>
      <c r="K109" s="28">
        <v>1</v>
      </c>
    </row>
    <row r="110" spans="1:11" ht="13.5" x14ac:dyDescent="0.25">
      <c r="A110" s="28" t="s">
        <v>101</v>
      </c>
      <c r="B110" s="28" t="s">
        <v>86</v>
      </c>
      <c r="C110" s="28">
        <v>4</v>
      </c>
      <c r="D110" s="28">
        <v>1</v>
      </c>
      <c r="E110" s="28">
        <v>5</v>
      </c>
      <c r="F110" s="28">
        <v>2</v>
      </c>
      <c r="G110" s="28">
        <v>5</v>
      </c>
      <c r="H110" s="28">
        <v>5</v>
      </c>
      <c r="I110" s="28" t="s">
        <v>90</v>
      </c>
      <c r="J110" s="28" t="s">
        <v>93</v>
      </c>
      <c r="K110" s="28">
        <v>1</v>
      </c>
    </row>
    <row r="111" spans="1:11" ht="13.5" x14ac:dyDescent="0.25">
      <c r="A111" s="28" t="s">
        <v>101</v>
      </c>
      <c r="B111" s="28" t="s">
        <v>99</v>
      </c>
      <c r="C111" s="28">
        <v>4</v>
      </c>
      <c r="D111" s="28">
        <v>3</v>
      </c>
      <c r="E111" s="28">
        <v>4</v>
      </c>
      <c r="F111" s="28">
        <v>4</v>
      </c>
      <c r="G111" s="28">
        <v>4</v>
      </c>
      <c r="H111" s="28">
        <v>5</v>
      </c>
      <c r="I111" s="28" t="s">
        <v>92</v>
      </c>
      <c r="J111" s="28" t="s">
        <v>93</v>
      </c>
      <c r="K111" s="28">
        <v>2</v>
      </c>
    </row>
    <row r="112" spans="1:11" ht="13.5" x14ac:dyDescent="0.25">
      <c r="A112" s="28" t="s">
        <v>101</v>
      </c>
      <c r="B112" s="28" t="s">
        <v>86</v>
      </c>
      <c r="C112" s="28">
        <v>5</v>
      </c>
      <c r="D112" s="28">
        <v>1</v>
      </c>
      <c r="E112" s="28">
        <v>5</v>
      </c>
      <c r="F112" s="28">
        <v>2</v>
      </c>
      <c r="G112" s="28">
        <v>5</v>
      </c>
      <c r="H112" s="28">
        <v>5</v>
      </c>
      <c r="I112" s="28" t="s">
        <v>92</v>
      </c>
      <c r="J112" s="28" t="s">
        <v>93</v>
      </c>
      <c r="K112" s="28">
        <v>1</v>
      </c>
    </row>
    <row r="113" spans="1:12" ht="13.5" x14ac:dyDescent="0.25">
      <c r="A113" s="28" t="s">
        <v>101</v>
      </c>
      <c r="B113" s="28" t="s">
        <v>86</v>
      </c>
      <c r="C113" s="28">
        <v>4</v>
      </c>
      <c r="D113" s="28">
        <v>1</v>
      </c>
      <c r="E113" s="28">
        <v>5</v>
      </c>
      <c r="F113" s="28">
        <v>5</v>
      </c>
      <c r="G113" s="28">
        <v>5</v>
      </c>
      <c r="H113" s="28">
        <v>5</v>
      </c>
      <c r="I113" s="28" t="s">
        <v>92</v>
      </c>
      <c r="J113" s="28" t="s">
        <v>93</v>
      </c>
      <c r="K113" s="28">
        <v>1</v>
      </c>
    </row>
    <row r="114" spans="1:12" ht="13.5" x14ac:dyDescent="0.25">
      <c r="A114" s="28" t="s">
        <v>97</v>
      </c>
      <c r="B114" s="28" t="s">
        <v>98</v>
      </c>
      <c r="C114" s="28">
        <v>5</v>
      </c>
      <c r="D114" s="28">
        <v>2</v>
      </c>
      <c r="E114" s="28">
        <v>4</v>
      </c>
      <c r="F114" s="28">
        <v>3</v>
      </c>
      <c r="G114" s="28">
        <v>5</v>
      </c>
      <c r="H114" s="28">
        <v>4</v>
      </c>
      <c r="I114" s="28" t="s">
        <v>92</v>
      </c>
      <c r="J114" s="28" t="s">
        <v>93</v>
      </c>
      <c r="K114" s="28">
        <v>2</v>
      </c>
    </row>
    <row r="115" spans="1:12" ht="13.5" x14ac:dyDescent="0.25">
      <c r="A115" s="28" t="s">
        <v>101</v>
      </c>
      <c r="B115" s="28" t="s">
        <v>86</v>
      </c>
      <c r="C115" s="28">
        <v>5</v>
      </c>
      <c r="D115" s="28">
        <v>5</v>
      </c>
      <c r="E115" s="28">
        <v>5</v>
      </c>
      <c r="F115" s="28">
        <v>5</v>
      </c>
      <c r="G115" s="28">
        <v>5</v>
      </c>
      <c r="H115" s="28">
        <v>5</v>
      </c>
      <c r="I115" s="28" t="s">
        <v>92</v>
      </c>
      <c r="J115" s="28" t="s">
        <v>93</v>
      </c>
      <c r="K115" s="28">
        <v>2</v>
      </c>
    </row>
    <row r="116" spans="1:12" ht="13.5" x14ac:dyDescent="0.25">
      <c r="A116" s="28" t="s">
        <v>102</v>
      </c>
      <c r="B116" s="28" t="s">
        <v>94</v>
      </c>
      <c r="C116" s="28">
        <v>5</v>
      </c>
      <c r="D116" s="28">
        <v>4</v>
      </c>
      <c r="E116" s="28">
        <v>3</v>
      </c>
      <c r="F116" s="28">
        <v>4</v>
      </c>
      <c r="G116" s="28">
        <v>5</v>
      </c>
      <c r="H116" s="28">
        <v>5</v>
      </c>
      <c r="I116" s="28" t="s">
        <v>92</v>
      </c>
      <c r="J116" s="28" t="s">
        <v>93</v>
      </c>
      <c r="K116" s="28">
        <v>3</v>
      </c>
    </row>
    <row r="117" spans="1:12" ht="13.5" x14ac:dyDescent="0.25">
      <c r="A117" s="28" t="s">
        <v>102</v>
      </c>
      <c r="B117" s="28" t="s">
        <v>95</v>
      </c>
      <c r="C117" s="28">
        <v>5</v>
      </c>
      <c r="D117" s="28">
        <v>1</v>
      </c>
      <c r="E117" s="28">
        <v>4</v>
      </c>
      <c r="F117" s="28">
        <v>3</v>
      </c>
      <c r="G117" s="28">
        <v>5</v>
      </c>
      <c r="H117" s="28">
        <v>5</v>
      </c>
      <c r="I117" s="28" t="s">
        <v>90</v>
      </c>
      <c r="J117" s="28" t="s">
        <v>93</v>
      </c>
      <c r="K117" s="28">
        <v>4</v>
      </c>
    </row>
    <row r="118" spans="1:12" ht="13.5" x14ac:dyDescent="0.25">
      <c r="A118" s="28" t="s">
        <v>102</v>
      </c>
      <c r="B118" s="28" t="s">
        <v>98</v>
      </c>
      <c r="C118" s="28">
        <v>5</v>
      </c>
      <c r="D118" s="28">
        <v>1</v>
      </c>
      <c r="E118" s="28">
        <v>4</v>
      </c>
      <c r="F118" s="28">
        <v>3</v>
      </c>
      <c r="G118" s="28">
        <v>5</v>
      </c>
      <c r="H118" s="28">
        <v>5</v>
      </c>
      <c r="I118" s="28" t="s">
        <v>92</v>
      </c>
      <c r="J118" s="28" t="s">
        <v>91</v>
      </c>
      <c r="K118" s="28">
        <v>1</v>
      </c>
    </row>
    <row r="119" spans="1:12" ht="13.5" x14ac:dyDescent="0.25">
      <c r="A119" s="28" t="s">
        <v>102</v>
      </c>
      <c r="B119" s="28" t="s">
        <v>95</v>
      </c>
      <c r="C119" s="28">
        <v>5</v>
      </c>
      <c r="D119" s="28">
        <v>1</v>
      </c>
      <c r="E119" s="28">
        <v>5</v>
      </c>
      <c r="F119" s="28">
        <v>1</v>
      </c>
      <c r="G119" s="28">
        <v>5</v>
      </c>
      <c r="H119" s="28">
        <v>5</v>
      </c>
      <c r="I119" s="28" t="s">
        <v>92</v>
      </c>
      <c r="J119" s="28" t="s">
        <v>93</v>
      </c>
      <c r="K119" s="28">
        <v>2</v>
      </c>
    </row>
    <row r="120" spans="1:12" ht="13.5" x14ac:dyDescent="0.25">
      <c r="A120" s="28" t="s">
        <v>102</v>
      </c>
      <c r="B120" s="28" t="s">
        <v>99</v>
      </c>
      <c r="C120" s="28">
        <v>5</v>
      </c>
      <c r="D120" s="28">
        <v>2</v>
      </c>
      <c r="E120" s="28">
        <v>2</v>
      </c>
      <c r="F120" s="28">
        <v>3</v>
      </c>
      <c r="G120" s="28">
        <v>4</v>
      </c>
      <c r="H120" s="28">
        <v>4</v>
      </c>
      <c r="I120" s="28" t="s">
        <v>92</v>
      </c>
      <c r="J120" s="28" t="s">
        <v>88</v>
      </c>
      <c r="K120" s="28">
        <v>3</v>
      </c>
    </row>
    <row r="121" spans="1:12" ht="13.5" x14ac:dyDescent="0.25">
      <c r="A121" s="28" t="s">
        <v>102</v>
      </c>
      <c r="B121" s="28" t="s">
        <v>95</v>
      </c>
      <c r="C121" s="28">
        <v>3</v>
      </c>
      <c r="D121" s="28">
        <v>1</v>
      </c>
      <c r="E121" s="28">
        <v>5</v>
      </c>
      <c r="F121" s="28">
        <v>1</v>
      </c>
      <c r="G121" s="28">
        <v>5</v>
      </c>
      <c r="H121" s="28">
        <v>5</v>
      </c>
      <c r="I121" s="28" t="s">
        <v>92</v>
      </c>
      <c r="J121" s="28" t="s">
        <v>93</v>
      </c>
      <c r="K121" s="28">
        <v>2</v>
      </c>
    </row>
    <row r="122" spans="1:12" ht="13.5" x14ac:dyDescent="0.25">
      <c r="A122" s="28" t="s">
        <v>101</v>
      </c>
      <c r="B122" s="28" t="s">
        <v>98</v>
      </c>
      <c r="C122" s="28">
        <v>5</v>
      </c>
      <c r="D122" s="28">
        <v>2</v>
      </c>
      <c r="E122" s="28">
        <v>4</v>
      </c>
      <c r="F122" s="28">
        <v>3</v>
      </c>
      <c r="G122" s="28">
        <v>5</v>
      </c>
      <c r="H122" s="28">
        <v>4</v>
      </c>
      <c r="I122" s="28" t="s">
        <v>92</v>
      </c>
      <c r="J122" s="28" t="s">
        <v>93</v>
      </c>
      <c r="K122" s="28">
        <v>3</v>
      </c>
    </row>
    <row r="123" spans="1:12" ht="13.5" x14ac:dyDescent="0.25">
      <c r="A123" s="28" t="s">
        <v>102</v>
      </c>
      <c r="B123" s="28" t="s">
        <v>95</v>
      </c>
      <c r="C123" s="28">
        <v>4</v>
      </c>
      <c r="D123" s="28">
        <v>1</v>
      </c>
      <c r="E123" s="28">
        <v>5</v>
      </c>
      <c r="F123" s="28">
        <v>3</v>
      </c>
      <c r="G123" s="28">
        <v>3</v>
      </c>
      <c r="H123" s="28">
        <v>5</v>
      </c>
      <c r="I123" s="28" t="s">
        <v>90</v>
      </c>
      <c r="J123" s="28" t="s">
        <v>93</v>
      </c>
      <c r="K123" s="28">
        <v>2</v>
      </c>
    </row>
    <row r="124" spans="1:12" ht="13.5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3.5" x14ac:dyDescent="0.25">
      <c r="A125" s="28" t="s">
        <v>102</v>
      </c>
      <c r="B125" s="28" t="s">
        <v>95</v>
      </c>
      <c r="C125" s="28">
        <v>5</v>
      </c>
      <c r="D125" s="28">
        <v>1</v>
      </c>
      <c r="E125" s="28">
        <v>5</v>
      </c>
      <c r="F125" s="28">
        <v>4</v>
      </c>
      <c r="G125" s="28">
        <v>5</v>
      </c>
      <c r="H125" s="28">
        <v>5</v>
      </c>
      <c r="I125" s="28" t="s">
        <v>90</v>
      </c>
      <c r="J125" s="28" t="s">
        <v>88</v>
      </c>
      <c r="K125" s="28">
        <v>3</v>
      </c>
    </row>
    <row r="126" spans="1:12" ht="13.5" x14ac:dyDescent="0.25">
      <c r="A126" s="28" t="s">
        <v>102</v>
      </c>
      <c r="B126" s="28" t="s">
        <v>98</v>
      </c>
      <c r="C126" s="28">
        <v>4</v>
      </c>
      <c r="D126" s="28">
        <v>5</v>
      </c>
      <c r="E126" s="28">
        <v>4</v>
      </c>
      <c r="F126" s="28">
        <v>2</v>
      </c>
      <c r="G126" s="28">
        <v>2</v>
      </c>
      <c r="H126" s="28">
        <v>4</v>
      </c>
      <c r="I126" s="28" t="s">
        <v>90</v>
      </c>
      <c r="J126" s="28" t="s">
        <v>93</v>
      </c>
      <c r="K126" s="28">
        <v>2</v>
      </c>
    </row>
    <row r="127" spans="1:12" ht="13.5" x14ac:dyDescent="0.25">
      <c r="A127" s="28" t="s">
        <v>102</v>
      </c>
      <c r="B127" s="28" t="s">
        <v>98</v>
      </c>
      <c r="C127" s="28">
        <v>4</v>
      </c>
      <c r="D127" s="28">
        <v>2</v>
      </c>
      <c r="E127" s="28">
        <v>2</v>
      </c>
      <c r="F127" s="28">
        <v>4</v>
      </c>
      <c r="G127" s="28">
        <v>4</v>
      </c>
      <c r="H127" s="28">
        <v>4</v>
      </c>
      <c r="I127" s="28" t="s">
        <v>87</v>
      </c>
      <c r="J127" s="28" t="s">
        <v>93</v>
      </c>
      <c r="K127" s="28">
        <v>2</v>
      </c>
    </row>
    <row r="128" spans="1:12" ht="13.5" x14ac:dyDescent="0.25">
      <c r="A128" s="28" t="s">
        <v>102</v>
      </c>
      <c r="B128" s="28" t="s">
        <v>95</v>
      </c>
      <c r="C128" s="28">
        <v>4</v>
      </c>
      <c r="D128" s="28">
        <v>3</v>
      </c>
      <c r="E128" s="28">
        <v>4</v>
      </c>
      <c r="F128" s="28">
        <v>4</v>
      </c>
      <c r="G128" s="28">
        <v>3</v>
      </c>
      <c r="H128" s="28">
        <v>2</v>
      </c>
      <c r="I128" s="28" t="s">
        <v>90</v>
      </c>
      <c r="J128" s="28" t="s">
        <v>93</v>
      </c>
      <c r="K128" s="28">
        <v>2</v>
      </c>
    </row>
    <row r="129" spans="1:11" ht="13.5" x14ac:dyDescent="0.25">
      <c r="A129" s="28" t="s">
        <v>102</v>
      </c>
      <c r="B129" s="28" t="s">
        <v>95</v>
      </c>
      <c r="C129" s="28">
        <v>4</v>
      </c>
      <c r="D129" s="28">
        <v>2</v>
      </c>
      <c r="E129" s="28">
        <v>4</v>
      </c>
      <c r="F129" s="28">
        <v>3</v>
      </c>
      <c r="G129" s="28">
        <v>5</v>
      </c>
      <c r="H129" s="28">
        <v>5</v>
      </c>
      <c r="I129" s="28" t="s">
        <v>92</v>
      </c>
      <c r="J129" s="28" t="s">
        <v>93</v>
      </c>
      <c r="K129" s="28">
        <v>2</v>
      </c>
    </row>
    <row r="130" spans="1:11" ht="13.5" x14ac:dyDescent="0.25">
      <c r="A130" s="28" t="s">
        <v>102</v>
      </c>
      <c r="B130" s="28" t="s">
        <v>94</v>
      </c>
      <c r="C130" s="28">
        <v>1</v>
      </c>
      <c r="D130" s="28">
        <v>2</v>
      </c>
      <c r="E130" s="28">
        <v>5</v>
      </c>
      <c r="F130" s="28">
        <v>3</v>
      </c>
      <c r="G130" s="28">
        <v>5</v>
      </c>
      <c r="H130" s="28">
        <v>5</v>
      </c>
      <c r="I130" s="28" t="s">
        <v>92</v>
      </c>
      <c r="J130" s="28" t="s">
        <v>88</v>
      </c>
      <c r="K130" s="28">
        <v>3</v>
      </c>
    </row>
    <row r="131" spans="1:11" ht="13.5" x14ac:dyDescent="0.25">
      <c r="A131" s="28" t="s">
        <v>102</v>
      </c>
      <c r="B131" s="28" t="s">
        <v>95</v>
      </c>
      <c r="C131" s="28">
        <v>4</v>
      </c>
      <c r="D131" s="28">
        <v>3</v>
      </c>
      <c r="E131" s="28">
        <v>3</v>
      </c>
      <c r="F131" s="28">
        <v>4</v>
      </c>
      <c r="G131" s="28">
        <v>4</v>
      </c>
      <c r="H131" s="28">
        <v>3</v>
      </c>
      <c r="I131" s="28" t="s">
        <v>92</v>
      </c>
      <c r="J131" s="28" t="s">
        <v>93</v>
      </c>
      <c r="K131" s="28">
        <v>3</v>
      </c>
    </row>
    <row r="132" spans="1:11" ht="13.5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3.5" x14ac:dyDescent="0.25">
      <c r="A133" s="28" t="s">
        <v>102</v>
      </c>
      <c r="B133" s="28" t="s">
        <v>95</v>
      </c>
      <c r="C133" s="28">
        <v>3</v>
      </c>
      <c r="D133" s="28">
        <v>1</v>
      </c>
      <c r="E133" s="28">
        <v>5</v>
      </c>
      <c r="F133" s="28">
        <v>3</v>
      </c>
      <c r="G133" s="28">
        <v>5</v>
      </c>
      <c r="H133" s="28">
        <v>5</v>
      </c>
      <c r="I133" s="28" t="s">
        <v>90</v>
      </c>
      <c r="J133" s="28" t="s">
        <v>93</v>
      </c>
      <c r="K133" s="28">
        <v>1</v>
      </c>
    </row>
    <row r="134" spans="1:11" ht="13.5" x14ac:dyDescent="0.25">
      <c r="A134" s="28" t="s">
        <v>102</v>
      </c>
      <c r="B134" s="28" t="s">
        <v>86</v>
      </c>
      <c r="C134" s="28">
        <v>4</v>
      </c>
      <c r="D134" s="28">
        <v>1</v>
      </c>
      <c r="E134" s="28">
        <v>4</v>
      </c>
      <c r="F134" s="28">
        <v>1</v>
      </c>
      <c r="G134" s="28">
        <v>5</v>
      </c>
      <c r="H134" s="28">
        <v>5</v>
      </c>
      <c r="I134" s="28" t="s">
        <v>90</v>
      </c>
      <c r="J134" s="28" t="s">
        <v>93</v>
      </c>
      <c r="K134" s="28">
        <v>1</v>
      </c>
    </row>
    <row r="135" spans="1:11" ht="13.5" x14ac:dyDescent="0.25">
      <c r="A135" s="28" t="s">
        <v>102</v>
      </c>
      <c r="B135" s="28" t="s">
        <v>95</v>
      </c>
      <c r="C135" s="28">
        <v>5</v>
      </c>
      <c r="D135" s="28">
        <v>1</v>
      </c>
      <c r="E135" s="28">
        <v>3</v>
      </c>
      <c r="F135" s="28">
        <v>1</v>
      </c>
      <c r="G135" s="28">
        <v>5</v>
      </c>
      <c r="H135" s="28">
        <v>5</v>
      </c>
      <c r="I135" s="28" t="s">
        <v>92</v>
      </c>
      <c r="J135" s="28" t="s">
        <v>88</v>
      </c>
      <c r="K135" s="28"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1"/>
  <sheetViews>
    <sheetView workbookViewId="0">
      <pane ySplit="1" topLeftCell="A59" activePane="bottomLeft" state="frozen"/>
      <selection pane="bottomLeft" activeCell="I18" sqref="I18"/>
    </sheetView>
  </sheetViews>
  <sheetFormatPr defaultColWidth="11" defaultRowHeight="15.75" customHeight="1" x14ac:dyDescent="0.25"/>
  <cols>
    <col min="1" max="1" width="16.5" style="27" customWidth="1"/>
    <col min="2" max="2" width="15.25" style="27" customWidth="1"/>
    <col min="3" max="3" width="10.125" style="27" customWidth="1"/>
    <col min="4" max="4" width="10.25" style="27" customWidth="1"/>
    <col min="5" max="5" width="9.75" style="27" customWidth="1"/>
    <col min="6" max="6" width="9" style="27" customWidth="1"/>
    <col min="7" max="7" width="7.625" style="27" customWidth="1"/>
    <col min="8" max="8" width="9.875" style="27" customWidth="1"/>
    <col min="9" max="9" width="31.125" style="27" customWidth="1"/>
    <col min="10" max="10" width="16.5" style="27" customWidth="1"/>
    <col min="11" max="11" width="8.5" style="27" customWidth="1"/>
    <col min="12" max="12" width="9.625" style="27" customWidth="1"/>
    <col min="13" max="14" width="9.875" style="27" customWidth="1"/>
    <col min="15" max="15" width="11.25" style="27" customWidth="1"/>
    <col min="16" max="17" width="16.5" style="27" customWidth="1"/>
    <col min="18" max="16384" width="11" style="27"/>
  </cols>
  <sheetData>
    <row r="1" spans="1:11" ht="15.75" customHeight="1" x14ac:dyDescent="0.25">
      <c r="A1" s="26" t="s">
        <v>74</v>
      </c>
      <c r="B1" s="26" t="s">
        <v>75</v>
      </c>
      <c r="C1" s="26" t="s">
        <v>76</v>
      </c>
      <c r="D1" s="26" t="s">
        <v>77</v>
      </c>
      <c r="E1" s="26" t="s">
        <v>78</v>
      </c>
      <c r="F1" s="26" t="s">
        <v>79</v>
      </c>
      <c r="G1" s="26" t="s">
        <v>80</v>
      </c>
      <c r="H1" s="26" t="s">
        <v>81</v>
      </c>
      <c r="I1" s="26" t="s">
        <v>82</v>
      </c>
      <c r="J1" s="26" t="s">
        <v>83</v>
      </c>
      <c r="K1" s="26" t="s">
        <v>84</v>
      </c>
    </row>
    <row r="2" spans="1:11" ht="13.5" x14ac:dyDescent="0.25">
      <c r="A2" s="28" t="s">
        <v>85</v>
      </c>
      <c r="B2" s="28" t="s">
        <v>110</v>
      </c>
      <c r="C2" s="28">
        <v>3</v>
      </c>
      <c r="D2" s="28">
        <v>3</v>
      </c>
      <c r="E2" s="28">
        <v>3</v>
      </c>
      <c r="F2" s="28">
        <v>3</v>
      </c>
      <c r="G2" s="28">
        <v>3</v>
      </c>
      <c r="H2" s="28">
        <v>3</v>
      </c>
      <c r="I2" s="28" t="s">
        <v>87</v>
      </c>
      <c r="J2" s="28" t="s">
        <v>88</v>
      </c>
      <c r="K2" s="28">
        <v>3</v>
      </c>
    </row>
    <row r="3" spans="1:11" ht="13.5" x14ac:dyDescent="0.25">
      <c r="A3" s="28" t="s">
        <v>85</v>
      </c>
      <c r="B3" s="28" t="s">
        <v>89</v>
      </c>
      <c r="C3" s="28">
        <v>5</v>
      </c>
      <c r="D3" s="28">
        <v>1</v>
      </c>
      <c r="E3" s="28">
        <v>4</v>
      </c>
      <c r="F3" s="28">
        <v>3</v>
      </c>
      <c r="G3" s="28">
        <v>4</v>
      </c>
      <c r="H3" s="28">
        <v>4</v>
      </c>
      <c r="I3" s="28" t="s">
        <v>90</v>
      </c>
      <c r="J3" s="28" t="s">
        <v>88</v>
      </c>
      <c r="K3" s="28">
        <v>1</v>
      </c>
    </row>
    <row r="4" spans="1:11" ht="13.5" x14ac:dyDescent="0.25">
      <c r="A4" s="28" t="s">
        <v>85</v>
      </c>
      <c r="B4" s="28" t="s">
        <v>110</v>
      </c>
      <c r="C4" s="28">
        <v>3</v>
      </c>
      <c r="D4" s="28">
        <v>2</v>
      </c>
      <c r="E4" s="28">
        <v>1</v>
      </c>
      <c r="F4" s="28">
        <v>2</v>
      </c>
      <c r="G4" s="28">
        <v>2</v>
      </c>
      <c r="H4" s="28">
        <v>5</v>
      </c>
      <c r="I4" s="28" t="s">
        <v>87</v>
      </c>
      <c r="J4" s="28" t="s">
        <v>91</v>
      </c>
      <c r="K4" s="28">
        <v>1</v>
      </c>
    </row>
    <row r="5" spans="1:11" ht="13.5" x14ac:dyDescent="0.25">
      <c r="A5" s="28" t="s">
        <v>85</v>
      </c>
      <c r="B5" s="28" t="s">
        <v>110</v>
      </c>
      <c r="C5" s="28">
        <v>5</v>
      </c>
      <c r="D5" s="28">
        <v>2</v>
      </c>
      <c r="E5" s="28">
        <v>4</v>
      </c>
      <c r="F5" s="28">
        <v>3</v>
      </c>
      <c r="G5" s="28">
        <v>4</v>
      </c>
      <c r="H5" s="28">
        <v>4</v>
      </c>
      <c r="I5" s="28" t="s">
        <v>92</v>
      </c>
      <c r="J5" s="28" t="s">
        <v>93</v>
      </c>
      <c r="K5" s="28">
        <v>2</v>
      </c>
    </row>
    <row r="6" spans="1:11" ht="13.5" x14ac:dyDescent="0.25">
      <c r="A6" s="28" t="s">
        <v>85</v>
      </c>
      <c r="B6" s="28" t="s">
        <v>110</v>
      </c>
      <c r="C6" s="28">
        <v>4</v>
      </c>
      <c r="D6" s="28">
        <v>2</v>
      </c>
      <c r="E6" s="28">
        <v>5</v>
      </c>
      <c r="F6" s="28">
        <v>3</v>
      </c>
      <c r="G6" s="28">
        <v>5</v>
      </c>
      <c r="H6" s="28">
        <v>5</v>
      </c>
      <c r="I6" s="28" t="s">
        <v>90</v>
      </c>
      <c r="J6" s="28" t="s">
        <v>93</v>
      </c>
      <c r="K6" s="28">
        <v>4</v>
      </c>
    </row>
    <row r="7" spans="1:11" ht="13.5" x14ac:dyDescent="0.25">
      <c r="A7" s="28" t="s">
        <v>85</v>
      </c>
      <c r="B7" s="28" t="s">
        <v>110</v>
      </c>
      <c r="C7" s="28">
        <v>5</v>
      </c>
      <c r="D7" s="28">
        <v>1</v>
      </c>
      <c r="E7" s="28">
        <v>5</v>
      </c>
      <c r="F7" s="28">
        <v>1</v>
      </c>
      <c r="G7" s="28">
        <v>5</v>
      </c>
      <c r="H7" s="28">
        <v>5</v>
      </c>
      <c r="I7" s="28" t="s">
        <v>92</v>
      </c>
      <c r="J7" s="28" t="s">
        <v>93</v>
      </c>
      <c r="K7" s="28">
        <v>1</v>
      </c>
    </row>
    <row r="8" spans="1:11" ht="13.5" x14ac:dyDescent="0.25">
      <c r="A8" s="28" t="s">
        <v>85</v>
      </c>
      <c r="B8" s="28" t="s">
        <v>89</v>
      </c>
      <c r="C8" s="28">
        <v>5</v>
      </c>
      <c r="D8" s="28">
        <v>2</v>
      </c>
      <c r="E8" s="28">
        <v>2</v>
      </c>
      <c r="F8" s="28">
        <v>2</v>
      </c>
      <c r="G8" s="28">
        <v>5</v>
      </c>
      <c r="H8" s="28">
        <v>5</v>
      </c>
      <c r="I8" s="28" t="s">
        <v>90</v>
      </c>
      <c r="J8" s="28" t="s">
        <v>88</v>
      </c>
      <c r="K8" s="28">
        <v>1</v>
      </c>
    </row>
    <row r="9" spans="1:11" ht="13.5" x14ac:dyDescent="0.25">
      <c r="A9" s="28" t="s">
        <v>85</v>
      </c>
      <c r="B9" s="28" t="s">
        <v>110</v>
      </c>
      <c r="C9" s="28">
        <v>4</v>
      </c>
      <c r="D9" s="28">
        <v>1</v>
      </c>
      <c r="E9" s="28">
        <v>3</v>
      </c>
      <c r="F9" s="28">
        <v>3</v>
      </c>
      <c r="G9" s="28">
        <v>5</v>
      </c>
      <c r="H9" s="28">
        <v>5</v>
      </c>
      <c r="I9" s="28" t="s">
        <v>92</v>
      </c>
      <c r="J9" s="28" t="s">
        <v>88</v>
      </c>
      <c r="K9" s="28">
        <v>3</v>
      </c>
    </row>
    <row r="10" spans="1:11" ht="13.5" x14ac:dyDescent="0.25">
      <c r="A10" s="28" t="s">
        <v>85</v>
      </c>
      <c r="B10" s="28" t="s">
        <v>110</v>
      </c>
      <c r="C10" s="28">
        <v>5</v>
      </c>
      <c r="D10" s="28">
        <v>2</v>
      </c>
      <c r="E10" s="28">
        <v>4</v>
      </c>
      <c r="F10" s="28">
        <v>2</v>
      </c>
      <c r="G10" s="28">
        <v>5</v>
      </c>
      <c r="H10" s="28">
        <v>5</v>
      </c>
      <c r="I10" s="28" t="s">
        <v>87</v>
      </c>
      <c r="J10" s="28" t="s">
        <v>93</v>
      </c>
      <c r="K10" s="28">
        <v>1</v>
      </c>
    </row>
    <row r="11" spans="1:11" ht="13.5" x14ac:dyDescent="0.25">
      <c r="A11" s="28" t="s">
        <v>85</v>
      </c>
      <c r="B11" s="28" t="s">
        <v>89</v>
      </c>
      <c r="C11" s="28">
        <v>4</v>
      </c>
      <c r="D11" s="28">
        <v>3</v>
      </c>
      <c r="E11" s="28">
        <v>3</v>
      </c>
      <c r="F11" s="28">
        <v>4</v>
      </c>
      <c r="G11" s="28">
        <v>4</v>
      </c>
      <c r="H11" s="28">
        <v>4</v>
      </c>
      <c r="I11" s="28" t="s">
        <v>90</v>
      </c>
      <c r="J11" s="28" t="s">
        <v>93</v>
      </c>
      <c r="K11" s="28">
        <v>3</v>
      </c>
    </row>
    <row r="12" spans="1:11" ht="13.5" x14ac:dyDescent="0.25">
      <c r="A12" s="28" t="s">
        <v>85</v>
      </c>
      <c r="B12" s="28" t="s">
        <v>89</v>
      </c>
      <c r="C12" s="28">
        <v>4</v>
      </c>
      <c r="D12" s="28">
        <v>1</v>
      </c>
      <c r="E12" s="28">
        <v>5</v>
      </c>
      <c r="F12" s="28">
        <v>1</v>
      </c>
      <c r="G12" s="28">
        <v>4</v>
      </c>
      <c r="H12" s="28">
        <v>5</v>
      </c>
      <c r="I12" s="28" t="s">
        <v>92</v>
      </c>
      <c r="J12" s="28" t="s">
        <v>93</v>
      </c>
      <c r="K12" s="28">
        <v>1</v>
      </c>
    </row>
    <row r="13" spans="1:11" ht="13.5" x14ac:dyDescent="0.25">
      <c r="A13" s="28" t="s">
        <v>85</v>
      </c>
      <c r="B13" s="28" t="s">
        <v>111</v>
      </c>
      <c r="C13" s="28">
        <v>5</v>
      </c>
      <c r="D13" s="28">
        <v>1</v>
      </c>
      <c r="E13" s="28">
        <v>5</v>
      </c>
      <c r="F13" s="28">
        <v>2</v>
      </c>
      <c r="G13" s="28">
        <v>5</v>
      </c>
      <c r="H13" s="28">
        <v>5</v>
      </c>
      <c r="I13" s="28" t="s">
        <v>90</v>
      </c>
      <c r="J13" s="28" t="s">
        <v>88</v>
      </c>
      <c r="K13" s="28">
        <v>1</v>
      </c>
    </row>
    <row r="14" spans="1:11" ht="13.5" x14ac:dyDescent="0.25">
      <c r="A14" s="28" t="s">
        <v>85</v>
      </c>
      <c r="B14" s="28" t="s">
        <v>110</v>
      </c>
      <c r="C14" s="28">
        <v>5</v>
      </c>
      <c r="D14" s="28">
        <v>5</v>
      </c>
      <c r="E14" s="28">
        <v>4</v>
      </c>
      <c r="F14" s="28">
        <v>3</v>
      </c>
      <c r="G14" s="28">
        <v>3</v>
      </c>
      <c r="H14" s="28">
        <v>5</v>
      </c>
      <c r="I14" s="28" t="s">
        <v>92</v>
      </c>
      <c r="J14" s="28" t="s">
        <v>93</v>
      </c>
      <c r="K14" s="28">
        <v>2</v>
      </c>
    </row>
    <row r="15" spans="1:11" ht="13.5" x14ac:dyDescent="0.25">
      <c r="A15" s="28" t="s">
        <v>101</v>
      </c>
      <c r="B15" s="28" t="s">
        <v>112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8" t="s">
        <v>90</v>
      </c>
      <c r="J15" s="28" t="s">
        <v>93</v>
      </c>
      <c r="K15" s="28">
        <v>3</v>
      </c>
    </row>
    <row r="16" spans="1:11" ht="13.5" x14ac:dyDescent="0.25">
      <c r="A16" s="28" t="s">
        <v>85</v>
      </c>
      <c r="B16" s="28" t="s">
        <v>110</v>
      </c>
      <c r="C16" s="28">
        <v>4</v>
      </c>
      <c r="D16" s="28">
        <v>1</v>
      </c>
      <c r="E16" s="28">
        <v>4</v>
      </c>
      <c r="F16" s="28">
        <v>2</v>
      </c>
      <c r="G16" s="28">
        <v>1</v>
      </c>
      <c r="H16" s="28">
        <v>4</v>
      </c>
      <c r="I16" s="28" t="s">
        <v>90</v>
      </c>
      <c r="J16" s="28" t="s">
        <v>93</v>
      </c>
      <c r="K16" s="28">
        <v>2</v>
      </c>
    </row>
    <row r="17" spans="1:11" ht="13.5" x14ac:dyDescent="0.25">
      <c r="A17" s="28" t="s">
        <v>85</v>
      </c>
      <c r="B17" s="28" t="s">
        <v>110</v>
      </c>
      <c r="C17" s="28">
        <v>4</v>
      </c>
      <c r="D17" s="28">
        <v>2</v>
      </c>
      <c r="E17" s="28">
        <v>5</v>
      </c>
      <c r="F17" s="28">
        <v>1</v>
      </c>
      <c r="G17" s="28">
        <v>5</v>
      </c>
      <c r="H17" s="28">
        <v>5</v>
      </c>
      <c r="I17" s="28" t="s">
        <v>90</v>
      </c>
      <c r="J17" s="28" t="s">
        <v>88</v>
      </c>
      <c r="K17" s="28">
        <v>2</v>
      </c>
    </row>
    <row r="18" spans="1:11" ht="13.5" x14ac:dyDescent="0.25">
      <c r="A18" s="28" t="s">
        <v>85</v>
      </c>
      <c r="B18" s="28" t="s">
        <v>112</v>
      </c>
      <c r="C18" s="28">
        <v>5</v>
      </c>
      <c r="D18" s="28">
        <v>2</v>
      </c>
      <c r="E18" s="28">
        <v>4</v>
      </c>
      <c r="F18" s="28">
        <v>3</v>
      </c>
      <c r="G18" s="28">
        <v>4</v>
      </c>
      <c r="H18" s="28">
        <v>4</v>
      </c>
      <c r="I18" s="30" t="s">
        <v>96</v>
      </c>
      <c r="J18" s="28" t="s">
        <v>93</v>
      </c>
      <c r="K18" s="28">
        <v>3</v>
      </c>
    </row>
    <row r="19" spans="1:11" ht="13.5" x14ac:dyDescent="0.25">
      <c r="A19" s="28" t="s">
        <v>85</v>
      </c>
      <c r="B19" s="28" t="s">
        <v>112</v>
      </c>
      <c r="C19" s="28">
        <v>5</v>
      </c>
      <c r="D19" s="28">
        <v>1</v>
      </c>
      <c r="E19" s="28">
        <v>3</v>
      </c>
      <c r="F19" s="28">
        <v>2</v>
      </c>
      <c r="G19" s="28">
        <v>4</v>
      </c>
      <c r="H19" s="28">
        <v>4</v>
      </c>
      <c r="I19" s="28" t="s">
        <v>90</v>
      </c>
      <c r="J19" s="28" t="s">
        <v>93</v>
      </c>
      <c r="K19" s="28">
        <v>2</v>
      </c>
    </row>
    <row r="20" spans="1:11" ht="13.5" x14ac:dyDescent="0.25">
      <c r="A20" s="28" t="s">
        <v>85</v>
      </c>
      <c r="B20" s="28" t="s">
        <v>110</v>
      </c>
      <c r="C20" s="28">
        <v>4</v>
      </c>
      <c r="D20" s="28">
        <v>1</v>
      </c>
      <c r="E20" s="28">
        <v>3</v>
      </c>
      <c r="F20" s="28">
        <v>5</v>
      </c>
      <c r="G20" s="28">
        <v>5</v>
      </c>
      <c r="H20" s="28">
        <v>5</v>
      </c>
      <c r="I20" s="28" t="s">
        <v>90</v>
      </c>
      <c r="J20" s="28" t="s">
        <v>88</v>
      </c>
      <c r="K20" s="28">
        <v>1</v>
      </c>
    </row>
    <row r="21" spans="1:11" ht="13.5" x14ac:dyDescent="0.25">
      <c r="A21" s="28" t="s">
        <v>85</v>
      </c>
      <c r="B21" s="28" t="s">
        <v>89</v>
      </c>
      <c r="C21" s="28">
        <v>5</v>
      </c>
      <c r="D21" s="28">
        <v>1</v>
      </c>
      <c r="E21" s="28">
        <v>3</v>
      </c>
      <c r="F21" s="28">
        <v>4</v>
      </c>
      <c r="G21" s="28">
        <v>4</v>
      </c>
      <c r="H21" s="28">
        <v>5</v>
      </c>
      <c r="I21" s="28" t="s">
        <v>92</v>
      </c>
      <c r="J21" s="28" t="s">
        <v>93</v>
      </c>
      <c r="K21" s="28">
        <v>1</v>
      </c>
    </row>
    <row r="22" spans="1:11" ht="13.5" x14ac:dyDescent="0.25">
      <c r="A22" s="28" t="s">
        <v>97</v>
      </c>
      <c r="B22" s="28" t="s">
        <v>113</v>
      </c>
      <c r="C22" s="28">
        <v>2</v>
      </c>
      <c r="D22" s="28">
        <v>2</v>
      </c>
      <c r="E22" s="28">
        <v>4</v>
      </c>
      <c r="F22" s="28">
        <v>4</v>
      </c>
      <c r="G22" s="28">
        <v>4</v>
      </c>
      <c r="H22" s="28">
        <v>4</v>
      </c>
      <c r="I22" s="28" t="s">
        <v>90</v>
      </c>
      <c r="J22" s="28" t="s">
        <v>93</v>
      </c>
      <c r="K22" s="28">
        <v>2</v>
      </c>
    </row>
    <row r="23" spans="1:11" ht="13.5" x14ac:dyDescent="0.25">
      <c r="A23" s="28" t="s">
        <v>97</v>
      </c>
      <c r="B23" s="28" t="s">
        <v>113</v>
      </c>
      <c r="C23" s="28">
        <v>5</v>
      </c>
      <c r="D23" s="28">
        <v>1</v>
      </c>
      <c r="E23" s="28">
        <v>4</v>
      </c>
      <c r="F23" s="28">
        <v>3</v>
      </c>
      <c r="G23" s="28">
        <v>5</v>
      </c>
      <c r="H23" s="28">
        <v>5</v>
      </c>
      <c r="I23" s="28" t="s">
        <v>92</v>
      </c>
      <c r="J23" s="28" t="s">
        <v>93</v>
      </c>
      <c r="K23" s="28">
        <v>2</v>
      </c>
    </row>
    <row r="24" spans="1:11" ht="13.5" x14ac:dyDescent="0.25">
      <c r="A24" s="28" t="s">
        <v>97</v>
      </c>
      <c r="B24" s="28" t="s">
        <v>112</v>
      </c>
      <c r="C24" s="28">
        <v>4</v>
      </c>
      <c r="D24" s="28">
        <v>3</v>
      </c>
      <c r="E24" s="28">
        <v>3</v>
      </c>
      <c r="F24" s="28">
        <v>2</v>
      </c>
      <c r="G24" s="28">
        <v>4</v>
      </c>
      <c r="H24" s="28">
        <v>5</v>
      </c>
      <c r="I24" s="28" t="s">
        <v>90</v>
      </c>
      <c r="J24" s="28" t="s">
        <v>88</v>
      </c>
      <c r="K24" s="28">
        <v>3</v>
      </c>
    </row>
    <row r="25" spans="1:11" ht="13.5" x14ac:dyDescent="0.25">
      <c r="A25" s="28" t="s">
        <v>97</v>
      </c>
      <c r="B25" s="28" t="s">
        <v>99</v>
      </c>
      <c r="C25" s="28">
        <v>5</v>
      </c>
      <c r="D25" s="28">
        <v>1</v>
      </c>
      <c r="E25" s="28">
        <v>2</v>
      </c>
      <c r="F25" s="28">
        <v>4</v>
      </c>
      <c r="G25" s="28">
        <v>5</v>
      </c>
      <c r="H25" s="28">
        <v>5</v>
      </c>
      <c r="I25" s="28" t="s">
        <v>92</v>
      </c>
      <c r="J25" s="28" t="s">
        <v>93</v>
      </c>
      <c r="K25" s="28">
        <v>3</v>
      </c>
    </row>
    <row r="26" spans="1:11" ht="13.5" x14ac:dyDescent="0.25">
      <c r="A26" s="28" t="s">
        <v>97</v>
      </c>
      <c r="B26" s="28" t="s">
        <v>112</v>
      </c>
      <c r="C26" s="28">
        <v>5</v>
      </c>
      <c r="D26" s="28">
        <v>1</v>
      </c>
      <c r="E26" s="28">
        <v>3</v>
      </c>
      <c r="F26" s="28">
        <v>4</v>
      </c>
      <c r="G26" s="28">
        <v>5</v>
      </c>
      <c r="H26" s="28">
        <v>5</v>
      </c>
      <c r="I26" s="28" t="s">
        <v>92</v>
      </c>
      <c r="J26" s="28" t="s">
        <v>88</v>
      </c>
      <c r="K26" s="28">
        <v>1</v>
      </c>
    </row>
    <row r="27" spans="1:11" ht="13.5" x14ac:dyDescent="0.25">
      <c r="A27" s="28" t="s">
        <v>97</v>
      </c>
      <c r="B27" s="28" t="s">
        <v>112</v>
      </c>
      <c r="C27" s="28">
        <v>5</v>
      </c>
      <c r="D27" s="28">
        <v>3</v>
      </c>
      <c r="E27" s="28">
        <v>4</v>
      </c>
      <c r="F27" s="28">
        <v>5</v>
      </c>
      <c r="G27" s="28">
        <v>5</v>
      </c>
      <c r="H27" s="28">
        <v>4</v>
      </c>
      <c r="I27" s="28" t="s">
        <v>92</v>
      </c>
      <c r="J27" s="28" t="s">
        <v>91</v>
      </c>
      <c r="K27" s="28">
        <v>2</v>
      </c>
    </row>
    <row r="28" spans="1:11" ht="13.5" x14ac:dyDescent="0.25">
      <c r="A28" s="28" t="s">
        <v>97</v>
      </c>
      <c r="B28" s="28" t="s">
        <v>112</v>
      </c>
      <c r="C28" s="28">
        <v>5</v>
      </c>
      <c r="D28" s="28">
        <v>1</v>
      </c>
      <c r="E28" s="28">
        <v>3</v>
      </c>
      <c r="F28" s="28">
        <v>4</v>
      </c>
      <c r="G28" s="28">
        <v>3</v>
      </c>
      <c r="H28" s="28">
        <v>5</v>
      </c>
      <c r="I28" s="28" t="s">
        <v>92</v>
      </c>
      <c r="J28" s="28" t="s">
        <v>88</v>
      </c>
      <c r="K28" s="28">
        <v>1</v>
      </c>
    </row>
    <row r="29" spans="1:11" ht="13.5" x14ac:dyDescent="0.25">
      <c r="A29" s="28" t="s">
        <v>97</v>
      </c>
      <c r="B29" s="28" t="s">
        <v>99</v>
      </c>
      <c r="C29" s="28">
        <v>5</v>
      </c>
      <c r="D29" s="28">
        <v>2</v>
      </c>
      <c r="E29" s="28">
        <v>3</v>
      </c>
      <c r="F29" s="28">
        <v>2</v>
      </c>
      <c r="G29" s="28">
        <v>5</v>
      </c>
      <c r="H29" s="28">
        <v>5</v>
      </c>
      <c r="I29" s="28" t="s">
        <v>92</v>
      </c>
      <c r="J29" s="28" t="s">
        <v>93</v>
      </c>
      <c r="K29" s="28">
        <v>2</v>
      </c>
    </row>
    <row r="30" spans="1:11" ht="13.5" x14ac:dyDescent="0.25">
      <c r="A30" s="28" t="s">
        <v>97</v>
      </c>
      <c r="B30" s="28" t="s">
        <v>99</v>
      </c>
      <c r="C30" s="28">
        <v>4</v>
      </c>
      <c r="D30" s="28">
        <v>2</v>
      </c>
      <c r="E30" s="28">
        <v>4</v>
      </c>
      <c r="F30" s="28">
        <v>2</v>
      </c>
      <c r="G30" s="28">
        <v>2</v>
      </c>
      <c r="H30" s="28">
        <v>4</v>
      </c>
      <c r="I30" s="28" t="s">
        <v>90</v>
      </c>
      <c r="J30" s="28" t="s">
        <v>93</v>
      </c>
      <c r="K30" s="28">
        <v>3</v>
      </c>
    </row>
    <row r="31" spans="1:11" ht="13.5" x14ac:dyDescent="0.25">
      <c r="A31" s="28" t="s">
        <v>97</v>
      </c>
      <c r="B31" s="28" t="s">
        <v>99</v>
      </c>
      <c r="C31" s="28">
        <v>4</v>
      </c>
      <c r="D31" s="28">
        <v>2</v>
      </c>
      <c r="E31" s="28">
        <v>4</v>
      </c>
      <c r="F31" s="28">
        <v>4</v>
      </c>
      <c r="G31" s="28">
        <v>4</v>
      </c>
      <c r="H31" s="28">
        <v>5</v>
      </c>
      <c r="I31" s="28" t="s">
        <v>92</v>
      </c>
      <c r="J31" s="28" t="s">
        <v>88</v>
      </c>
      <c r="K31" s="28">
        <v>2</v>
      </c>
    </row>
    <row r="32" spans="1:11" ht="13.5" x14ac:dyDescent="0.25">
      <c r="A32" s="28" t="s">
        <v>97</v>
      </c>
      <c r="B32" s="28" t="s">
        <v>112</v>
      </c>
      <c r="C32" s="28">
        <v>5</v>
      </c>
      <c r="D32" s="28">
        <v>1</v>
      </c>
      <c r="E32" s="28">
        <v>3</v>
      </c>
      <c r="F32" s="28">
        <v>4</v>
      </c>
      <c r="G32" s="28">
        <v>5</v>
      </c>
      <c r="H32" s="28">
        <v>4</v>
      </c>
      <c r="I32" s="28" t="s">
        <v>92</v>
      </c>
      <c r="J32" s="28" t="s">
        <v>88</v>
      </c>
      <c r="K32" s="28">
        <v>1</v>
      </c>
    </row>
    <row r="33" spans="1:11" ht="13.5" x14ac:dyDescent="0.25">
      <c r="A33" s="28" t="s">
        <v>97</v>
      </c>
      <c r="B33" s="28" t="s">
        <v>112</v>
      </c>
      <c r="C33" s="28">
        <v>5</v>
      </c>
      <c r="D33" s="28">
        <v>2</v>
      </c>
      <c r="E33" s="28">
        <v>3</v>
      </c>
      <c r="F33" s="28">
        <v>3</v>
      </c>
      <c r="G33" s="28">
        <v>3</v>
      </c>
      <c r="H33" s="28">
        <v>4</v>
      </c>
      <c r="I33" s="28" t="s">
        <v>87</v>
      </c>
      <c r="J33" s="28" t="s">
        <v>93</v>
      </c>
      <c r="K33" s="28">
        <v>4</v>
      </c>
    </row>
    <row r="34" spans="1:11" ht="13.5" x14ac:dyDescent="0.25">
      <c r="A34" s="28" t="s">
        <v>97</v>
      </c>
      <c r="B34" s="28" t="s">
        <v>113</v>
      </c>
      <c r="C34" s="28">
        <v>5</v>
      </c>
      <c r="D34" s="28">
        <v>1</v>
      </c>
      <c r="E34" s="28">
        <v>5</v>
      </c>
      <c r="F34" s="28">
        <v>3</v>
      </c>
      <c r="G34" s="28">
        <v>5</v>
      </c>
      <c r="H34" s="28">
        <v>5</v>
      </c>
      <c r="I34" s="28" t="s">
        <v>90</v>
      </c>
      <c r="J34" s="28" t="s">
        <v>88</v>
      </c>
      <c r="K34" s="28">
        <v>3</v>
      </c>
    </row>
    <row r="35" spans="1:11" ht="13.5" x14ac:dyDescent="0.25">
      <c r="A35" s="28" t="s">
        <v>97</v>
      </c>
      <c r="B35" s="28" t="s">
        <v>112</v>
      </c>
      <c r="C35" s="28">
        <v>5</v>
      </c>
      <c r="D35" s="28">
        <v>1</v>
      </c>
      <c r="E35" s="28">
        <v>5</v>
      </c>
      <c r="F35" s="28">
        <v>3</v>
      </c>
      <c r="G35" s="28">
        <v>3</v>
      </c>
      <c r="H35" s="28">
        <v>5</v>
      </c>
      <c r="I35" s="28" t="s">
        <v>90</v>
      </c>
      <c r="J35" s="28" t="s">
        <v>93</v>
      </c>
      <c r="K35" s="28">
        <v>2</v>
      </c>
    </row>
    <row r="36" spans="1:11" ht="13.5" x14ac:dyDescent="0.25">
      <c r="A36" s="28" t="s">
        <v>97</v>
      </c>
      <c r="B36" s="28" t="s">
        <v>112</v>
      </c>
      <c r="C36" s="28">
        <v>5</v>
      </c>
      <c r="D36" s="28">
        <v>1</v>
      </c>
      <c r="E36" s="28">
        <v>5</v>
      </c>
      <c r="F36" s="28">
        <v>2</v>
      </c>
      <c r="G36" s="28">
        <v>5</v>
      </c>
      <c r="H36" s="28">
        <v>5</v>
      </c>
      <c r="I36" s="28" t="s">
        <v>90</v>
      </c>
      <c r="J36" s="28" t="s">
        <v>93</v>
      </c>
      <c r="K36" s="28">
        <v>3</v>
      </c>
    </row>
    <row r="37" spans="1:11" ht="13.5" x14ac:dyDescent="0.25">
      <c r="A37" s="28" t="s">
        <v>97</v>
      </c>
      <c r="B37" s="28" t="s">
        <v>111</v>
      </c>
      <c r="C37" s="28">
        <v>3</v>
      </c>
      <c r="D37" s="28">
        <v>1</v>
      </c>
      <c r="E37" s="28">
        <v>4</v>
      </c>
      <c r="F37" s="28">
        <v>4</v>
      </c>
      <c r="G37" s="28">
        <v>4</v>
      </c>
      <c r="H37" s="28">
        <v>5</v>
      </c>
      <c r="I37" s="28" t="s">
        <v>92</v>
      </c>
      <c r="J37" s="28" t="s">
        <v>93</v>
      </c>
      <c r="K37" s="28">
        <v>3</v>
      </c>
    </row>
    <row r="38" spans="1:11" ht="13.5" x14ac:dyDescent="0.25">
      <c r="A38" s="28" t="s">
        <v>97</v>
      </c>
      <c r="B38" s="28" t="s">
        <v>99</v>
      </c>
      <c r="C38" s="28">
        <v>4</v>
      </c>
      <c r="D38" s="28">
        <v>3</v>
      </c>
      <c r="E38" s="28">
        <v>3</v>
      </c>
      <c r="F38" s="28">
        <v>3</v>
      </c>
      <c r="G38" s="28">
        <v>3</v>
      </c>
      <c r="H38" s="28">
        <v>4</v>
      </c>
      <c r="I38" s="28" t="s">
        <v>92</v>
      </c>
      <c r="J38" s="28" t="s">
        <v>93</v>
      </c>
      <c r="K38" s="28">
        <v>3</v>
      </c>
    </row>
    <row r="39" spans="1:11" ht="13.5" x14ac:dyDescent="0.25">
      <c r="A39" s="28" t="s">
        <v>97</v>
      </c>
      <c r="B39" s="28" t="s">
        <v>112</v>
      </c>
      <c r="C39" s="28">
        <v>4</v>
      </c>
      <c r="D39" s="28">
        <v>1</v>
      </c>
      <c r="E39" s="28">
        <v>5</v>
      </c>
      <c r="F39" s="28">
        <v>4</v>
      </c>
      <c r="G39" s="28">
        <v>4</v>
      </c>
      <c r="H39" s="28">
        <v>5</v>
      </c>
      <c r="I39" s="28" t="s">
        <v>90</v>
      </c>
      <c r="J39" s="28" t="s">
        <v>93</v>
      </c>
      <c r="K39" s="28">
        <v>5</v>
      </c>
    </row>
    <row r="40" spans="1:11" ht="13.5" x14ac:dyDescent="0.25">
      <c r="A40" s="28" t="s">
        <v>97</v>
      </c>
      <c r="B40" s="28" t="s">
        <v>112</v>
      </c>
      <c r="C40" s="28">
        <v>4</v>
      </c>
      <c r="D40" s="28">
        <v>4</v>
      </c>
      <c r="E40" s="28">
        <v>5</v>
      </c>
      <c r="F40" s="28">
        <v>4</v>
      </c>
      <c r="G40" s="28">
        <v>4</v>
      </c>
      <c r="H40" s="28">
        <v>5</v>
      </c>
      <c r="I40" s="28" t="s">
        <v>90</v>
      </c>
      <c r="J40" s="28" t="s">
        <v>93</v>
      </c>
      <c r="K40" s="28">
        <v>1</v>
      </c>
    </row>
    <row r="41" spans="1:11" ht="13.5" x14ac:dyDescent="0.25">
      <c r="A41" s="28" t="s">
        <v>85</v>
      </c>
      <c r="B41" s="28" t="s">
        <v>99</v>
      </c>
      <c r="C41" s="28">
        <v>5</v>
      </c>
      <c r="D41" s="28">
        <v>3</v>
      </c>
      <c r="E41" s="28">
        <v>5</v>
      </c>
      <c r="F41" s="28">
        <v>3</v>
      </c>
      <c r="G41" s="28">
        <v>5</v>
      </c>
      <c r="H41" s="28">
        <v>5</v>
      </c>
      <c r="I41" s="28" t="s">
        <v>92</v>
      </c>
      <c r="J41" s="28" t="s">
        <v>93</v>
      </c>
      <c r="K41" s="28">
        <v>3</v>
      </c>
    </row>
    <row r="42" spans="1:11" ht="13.5" x14ac:dyDescent="0.25">
      <c r="A42" s="28" t="s">
        <v>97</v>
      </c>
      <c r="B42" s="28" t="s">
        <v>112</v>
      </c>
      <c r="C42" s="28">
        <v>4</v>
      </c>
      <c r="D42" s="28">
        <v>1</v>
      </c>
      <c r="E42" s="28">
        <v>4</v>
      </c>
      <c r="F42" s="28">
        <v>2</v>
      </c>
      <c r="G42" s="28">
        <v>5</v>
      </c>
      <c r="H42" s="28">
        <v>5</v>
      </c>
      <c r="I42" s="30" t="s">
        <v>100</v>
      </c>
      <c r="J42" s="28" t="s">
        <v>93</v>
      </c>
      <c r="K42" s="28">
        <v>3</v>
      </c>
    </row>
    <row r="43" spans="1:11" ht="13.5" x14ac:dyDescent="0.25">
      <c r="A43" s="28" t="s">
        <v>97</v>
      </c>
      <c r="B43" s="28" t="s">
        <v>99</v>
      </c>
      <c r="C43" s="28">
        <v>5</v>
      </c>
      <c r="D43" s="28">
        <v>5</v>
      </c>
      <c r="E43" s="28">
        <v>5</v>
      </c>
      <c r="F43" s="28">
        <v>1</v>
      </c>
      <c r="G43" s="28">
        <v>5</v>
      </c>
      <c r="H43" s="28">
        <v>5</v>
      </c>
      <c r="I43" s="28" t="s">
        <v>87</v>
      </c>
      <c r="J43" s="28" t="s">
        <v>93</v>
      </c>
      <c r="K43" s="28">
        <v>1</v>
      </c>
    </row>
    <row r="44" spans="1:11" ht="13.5" x14ac:dyDescent="0.25">
      <c r="A44" s="28" t="s">
        <v>85</v>
      </c>
      <c r="B44" s="28" t="s">
        <v>99</v>
      </c>
      <c r="C44" s="28">
        <v>5</v>
      </c>
      <c r="D44" s="28">
        <v>1</v>
      </c>
      <c r="E44" s="28">
        <v>5</v>
      </c>
      <c r="F44" s="28">
        <v>4</v>
      </c>
      <c r="G44" s="28">
        <v>5</v>
      </c>
      <c r="H44" s="28">
        <v>5</v>
      </c>
      <c r="I44" s="28" t="s">
        <v>90</v>
      </c>
      <c r="J44" s="28" t="s">
        <v>93</v>
      </c>
      <c r="K44" s="28">
        <v>1</v>
      </c>
    </row>
    <row r="45" spans="1:11" ht="13.5" x14ac:dyDescent="0.25">
      <c r="A45" s="28" t="s">
        <v>97</v>
      </c>
      <c r="B45" s="28" t="s">
        <v>99</v>
      </c>
      <c r="C45" s="28">
        <v>5</v>
      </c>
      <c r="D45" s="28">
        <v>5</v>
      </c>
      <c r="E45" s="28">
        <v>5</v>
      </c>
      <c r="F45" s="28">
        <v>1</v>
      </c>
      <c r="G45" s="28">
        <v>5</v>
      </c>
      <c r="H45" s="28">
        <v>5</v>
      </c>
      <c r="I45" s="28" t="s">
        <v>87</v>
      </c>
      <c r="J45" s="27" t="s">
        <v>91</v>
      </c>
      <c r="K45" s="28">
        <v>1</v>
      </c>
    </row>
    <row r="46" spans="1:11" ht="13.5" x14ac:dyDescent="0.25">
      <c r="A46" s="28" t="s">
        <v>85</v>
      </c>
      <c r="B46" s="28" t="s">
        <v>99</v>
      </c>
      <c r="C46" s="28">
        <v>5</v>
      </c>
      <c r="D46" s="29">
        <v>3</v>
      </c>
      <c r="E46" s="28">
        <v>5</v>
      </c>
      <c r="F46" s="28">
        <v>3</v>
      </c>
      <c r="G46" s="28">
        <v>5</v>
      </c>
      <c r="H46" s="28">
        <v>5</v>
      </c>
      <c r="I46" s="28" t="s">
        <v>90</v>
      </c>
      <c r="J46" s="28" t="s">
        <v>93</v>
      </c>
      <c r="K46" s="28">
        <v>1</v>
      </c>
    </row>
    <row r="47" spans="1:11" ht="13.5" x14ac:dyDescent="0.25">
      <c r="A47" s="28" t="s">
        <v>85</v>
      </c>
      <c r="B47" s="28" t="s">
        <v>99</v>
      </c>
      <c r="C47" s="28">
        <v>5</v>
      </c>
      <c r="D47" s="28">
        <v>1</v>
      </c>
      <c r="E47" s="28">
        <v>5</v>
      </c>
      <c r="F47" s="28">
        <v>3</v>
      </c>
      <c r="G47" s="28">
        <v>5</v>
      </c>
      <c r="H47" s="28">
        <v>5</v>
      </c>
      <c r="I47" s="28" t="s">
        <v>90</v>
      </c>
      <c r="J47" s="28" t="s">
        <v>93</v>
      </c>
      <c r="K47" s="28">
        <v>1</v>
      </c>
    </row>
    <row r="48" spans="1:11" ht="13.5" x14ac:dyDescent="0.25">
      <c r="A48" s="28" t="s">
        <v>85</v>
      </c>
      <c r="B48" s="28" t="s">
        <v>99</v>
      </c>
      <c r="C48" s="28">
        <v>5</v>
      </c>
      <c r="D48" s="28">
        <v>1</v>
      </c>
      <c r="E48" s="28">
        <v>3</v>
      </c>
      <c r="F48" s="28">
        <v>1</v>
      </c>
      <c r="G48" s="28">
        <v>5</v>
      </c>
      <c r="H48" s="28">
        <v>5</v>
      </c>
      <c r="I48" s="28" t="s">
        <v>90</v>
      </c>
      <c r="J48" s="28" t="s">
        <v>93</v>
      </c>
      <c r="K48" s="28">
        <v>2</v>
      </c>
    </row>
    <row r="49" spans="1:11" ht="13.5" x14ac:dyDescent="0.25">
      <c r="A49" s="28" t="s">
        <v>85</v>
      </c>
      <c r="B49" s="28" t="s">
        <v>99</v>
      </c>
      <c r="C49" s="28">
        <v>4</v>
      </c>
      <c r="D49" s="28">
        <v>2</v>
      </c>
      <c r="E49" s="28">
        <v>4</v>
      </c>
      <c r="F49" s="28">
        <v>3</v>
      </c>
      <c r="G49" s="28">
        <v>5</v>
      </c>
      <c r="H49" s="28">
        <v>3</v>
      </c>
      <c r="I49" s="28" t="s">
        <v>90</v>
      </c>
      <c r="J49" s="28" t="s">
        <v>93</v>
      </c>
      <c r="K49" s="28">
        <v>2</v>
      </c>
    </row>
    <row r="50" spans="1:11" ht="13.5" x14ac:dyDescent="0.25">
      <c r="A50" s="28" t="s">
        <v>85</v>
      </c>
      <c r="B50" s="28" t="s">
        <v>99</v>
      </c>
      <c r="C50" s="28">
        <v>3</v>
      </c>
      <c r="D50" s="28">
        <v>1</v>
      </c>
      <c r="E50" s="28">
        <v>5</v>
      </c>
      <c r="F50" s="28">
        <v>4</v>
      </c>
      <c r="G50" s="28">
        <v>5</v>
      </c>
      <c r="H50" s="28">
        <v>5</v>
      </c>
      <c r="I50" s="28" t="s">
        <v>90</v>
      </c>
      <c r="J50" s="28" t="s">
        <v>93</v>
      </c>
      <c r="K50" s="28">
        <v>1</v>
      </c>
    </row>
    <row r="51" spans="1:11" ht="13.5" x14ac:dyDescent="0.25">
      <c r="A51" s="28" t="s">
        <v>85</v>
      </c>
      <c r="B51" s="28" t="s">
        <v>99</v>
      </c>
      <c r="C51" s="28">
        <v>3</v>
      </c>
      <c r="D51" s="28">
        <v>2</v>
      </c>
      <c r="E51" s="28">
        <v>5</v>
      </c>
      <c r="F51" s="28">
        <v>4</v>
      </c>
      <c r="G51" s="28">
        <v>5</v>
      </c>
      <c r="H51" s="28">
        <v>5</v>
      </c>
      <c r="I51" s="28" t="s">
        <v>90</v>
      </c>
      <c r="J51" s="28" t="s">
        <v>93</v>
      </c>
      <c r="K51" s="28">
        <v>2</v>
      </c>
    </row>
    <row r="52" spans="1:11" ht="13.5" x14ac:dyDescent="0.25">
      <c r="A52" s="28" t="s">
        <v>97</v>
      </c>
      <c r="B52" s="28" t="s">
        <v>112</v>
      </c>
      <c r="C52" s="28">
        <v>5</v>
      </c>
      <c r="D52" s="28">
        <v>4</v>
      </c>
      <c r="E52" s="28">
        <v>4</v>
      </c>
      <c r="F52" s="28">
        <v>5</v>
      </c>
      <c r="G52" s="28">
        <v>5</v>
      </c>
      <c r="H52" s="28">
        <v>4</v>
      </c>
      <c r="I52" s="28" t="s">
        <v>90</v>
      </c>
      <c r="J52" s="28" t="s">
        <v>93</v>
      </c>
      <c r="K52" s="28">
        <v>2</v>
      </c>
    </row>
    <row r="53" spans="1:11" ht="13.5" x14ac:dyDescent="0.25">
      <c r="A53" s="28" t="s">
        <v>85</v>
      </c>
      <c r="B53" s="28" t="s">
        <v>99</v>
      </c>
      <c r="C53" s="28">
        <v>3</v>
      </c>
      <c r="D53" s="28">
        <v>3</v>
      </c>
      <c r="E53" s="28">
        <v>4</v>
      </c>
      <c r="F53" s="28">
        <v>5</v>
      </c>
      <c r="G53" s="28">
        <v>5</v>
      </c>
      <c r="H53" s="28">
        <v>5</v>
      </c>
      <c r="I53" s="28" t="s">
        <v>90</v>
      </c>
      <c r="J53" s="28" t="s">
        <v>88</v>
      </c>
      <c r="K53" s="28">
        <v>3</v>
      </c>
    </row>
    <row r="54" spans="1:11" ht="13.5" x14ac:dyDescent="0.25">
      <c r="A54" s="28" t="s">
        <v>97</v>
      </c>
      <c r="B54" s="28" t="s">
        <v>99</v>
      </c>
      <c r="C54" s="28">
        <v>4</v>
      </c>
      <c r="D54" s="28">
        <v>3</v>
      </c>
      <c r="E54" s="28">
        <v>5</v>
      </c>
      <c r="F54" s="28">
        <v>3</v>
      </c>
      <c r="G54" s="28">
        <v>5</v>
      </c>
      <c r="H54" s="28">
        <v>5</v>
      </c>
      <c r="I54" s="28" t="s">
        <v>90</v>
      </c>
      <c r="J54" s="28" t="s">
        <v>88</v>
      </c>
      <c r="K54" s="28">
        <v>2</v>
      </c>
    </row>
    <row r="55" spans="1:11" ht="13.5" x14ac:dyDescent="0.25">
      <c r="A55" s="28" t="s">
        <v>85</v>
      </c>
      <c r="B55" s="28" t="s">
        <v>99</v>
      </c>
      <c r="C55" s="28">
        <v>4</v>
      </c>
      <c r="D55" s="28">
        <v>4</v>
      </c>
      <c r="E55" s="28">
        <v>2</v>
      </c>
      <c r="F55" s="28">
        <v>2</v>
      </c>
      <c r="G55" s="28">
        <v>1</v>
      </c>
      <c r="H55" s="28">
        <v>4</v>
      </c>
      <c r="I55" s="28" t="s">
        <v>90</v>
      </c>
      <c r="J55" s="28" t="s">
        <v>93</v>
      </c>
      <c r="K55" s="28">
        <v>2</v>
      </c>
    </row>
    <row r="56" spans="1:11" ht="13.5" x14ac:dyDescent="0.25">
      <c r="A56" s="28" t="s">
        <v>97</v>
      </c>
      <c r="B56" s="28" t="s">
        <v>113</v>
      </c>
      <c r="C56" s="28">
        <v>4</v>
      </c>
      <c r="D56" s="28">
        <v>4</v>
      </c>
      <c r="E56" s="28">
        <v>4</v>
      </c>
      <c r="F56" s="28">
        <v>4</v>
      </c>
      <c r="G56" s="28">
        <v>5</v>
      </c>
      <c r="H56" s="28">
        <v>3</v>
      </c>
      <c r="I56" s="28" t="s">
        <v>92</v>
      </c>
      <c r="J56" s="28" t="s">
        <v>93</v>
      </c>
      <c r="K56" s="28">
        <v>2</v>
      </c>
    </row>
    <row r="57" spans="1:11" ht="13.5" x14ac:dyDescent="0.25">
      <c r="A57" s="28" t="s">
        <v>97</v>
      </c>
      <c r="B57" s="28" t="s">
        <v>112</v>
      </c>
      <c r="C57" s="28">
        <v>5</v>
      </c>
      <c r="D57" s="28">
        <v>1</v>
      </c>
      <c r="E57" s="28">
        <v>5</v>
      </c>
      <c r="F57" s="28">
        <v>4</v>
      </c>
      <c r="G57" s="28">
        <v>5</v>
      </c>
      <c r="H57" s="28">
        <v>5</v>
      </c>
      <c r="I57" s="28" t="s">
        <v>92</v>
      </c>
      <c r="J57" s="28" t="s">
        <v>93</v>
      </c>
      <c r="K57" s="28">
        <v>2</v>
      </c>
    </row>
    <row r="58" spans="1:11" ht="13.5" x14ac:dyDescent="0.25">
      <c r="A58" s="28" t="s">
        <v>97</v>
      </c>
      <c r="B58" s="28" t="s">
        <v>113</v>
      </c>
      <c r="C58" s="28">
        <v>5</v>
      </c>
      <c r="D58" s="28">
        <v>1</v>
      </c>
      <c r="E58" s="28">
        <v>5</v>
      </c>
      <c r="F58" s="28">
        <v>3</v>
      </c>
      <c r="G58" s="28">
        <v>5</v>
      </c>
      <c r="H58" s="28">
        <v>5</v>
      </c>
      <c r="I58" s="28" t="s">
        <v>92</v>
      </c>
      <c r="J58" s="28" t="s">
        <v>93</v>
      </c>
      <c r="K58" s="28">
        <v>2</v>
      </c>
    </row>
    <row r="59" spans="1:11" ht="13.5" x14ac:dyDescent="0.25">
      <c r="A59" s="28" t="s">
        <v>97</v>
      </c>
      <c r="B59" s="28" t="s">
        <v>113</v>
      </c>
      <c r="C59" s="28">
        <v>5</v>
      </c>
      <c r="D59" s="28">
        <v>1</v>
      </c>
      <c r="E59" s="28">
        <v>5</v>
      </c>
      <c r="F59" s="28">
        <v>3</v>
      </c>
      <c r="G59" s="28">
        <v>5</v>
      </c>
      <c r="H59" s="28">
        <v>5</v>
      </c>
      <c r="I59" s="28" t="s">
        <v>92</v>
      </c>
      <c r="J59" s="28" t="s">
        <v>93</v>
      </c>
      <c r="K59" s="28">
        <v>2</v>
      </c>
    </row>
    <row r="60" spans="1:11" ht="13.5" x14ac:dyDescent="0.25">
      <c r="A60" s="28" t="s">
        <v>97</v>
      </c>
      <c r="B60" s="28" t="s">
        <v>113</v>
      </c>
      <c r="C60" s="28">
        <v>5</v>
      </c>
      <c r="D60" s="28">
        <v>2</v>
      </c>
      <c r="E60" s="28">
        <v>4</v>
      </c>
      <c r="F60" s="28">
        <v>3</v>
      </c>
      <c r="G60" s="28">
        <v>4</v>
      </c>
      <c r="H60" s="28">
        <v>4</v>
      </c>
      <c r="I60" s="28" t="s">
        <v>92</v>
      </c>
      <c r="J60" s="28" t="s">
        <v>91</v>
      </c>
      <c r="K60" s="28">
        <v>2</v>
      </c>
    </row>
    <row r="61" spans="1:11" ht="13.5" x14ac:dyDescent="0.25">
      <c r="A61" s="28" t="s">
        <v>85</v>
      </c>
      <c r="B61" s="28" t="s">
        <v>99</v>
      </c>
      <c r="C61" s="28">
        <v>3</v>
      </c>
      <c r="D61" s="28">
        <v>1</v>
      </c>
      <c r="E61" s="28">
        <v>5</v>
      </c>
      <c r="F61" s="28">
        <v>1</v>
      </c>
      <c r="G61" s="28">
        <v>5</v>
      </c>
      <c r="H61" s="28">
        <v>5</v>
      </c>
      <c r="I61" s="28" t="s">
        <v>90</v>
      </c>
      <c r="J61" s="28" t="s">
        <v>93</v>
      </c>
      <c r="K61" s="28">
        <v>4</v>
      </c>
    </row>
    <row r="62" spans="1:11" ht="13.5" x14ac:dyDescent="0.25">
      <c r="A62" s="28" t="s">
        <v>85</v>
      </c>
      <c r="B62" s="28" t="s">
        <v>99</v>
      </c>
      <c r="C62" s="28">
        <v>1</v>
      </c>
      <c r="D62" s="28">
        <v>1</v>
      </c>
      <c r="E62" s="28">
        <v>2</v>
      </c>
      <c r="F62" s="28">
        <v>2</v>
      </c>
      <c r="G62" s="28">
        <v>2</v>
      </c>
      <c r="H62" s="28">
        <v>1</v>
      </c>
      <c r="I62" s="28" t="s">
        <v>90</v>
      </c>
      <c r="J62" s="28" t="s">
        <v>88</v>
      </c>
      <c r="K62" s="28">
        <v>1</v>
      </c>
    </row>
    <row r="63" spans="1:11" ht="13.5" x14ac:dyDescent="0.25">
      <c r="A63" s="28" t="s">
        <v>85</v>
      </c>
      <c r="B63" s="28" t="s">
        <v>99</v>
      </c>
      <c r="C63" s="28">
        <v>3</v>
      </c>
      <c r="D63" s="28">
        <v>3</v>
      </c>
      <c r="E63" s="28">
        <v>3</v>
      </c>
      <c r="F63" s="28">
        <v>2</v>
      </c>
      <c r="G63" s="28">
        <v>3</v>
      </c>
      <c r="H63" s="28">
        <v>1</v>
      </c>
      <c r="I63" s="28" t="s">
        <v>90</v>
      </c>
      <c r="J63" s="28" t="s">
        <v>88</v>
      </c>
      <c r="K63" s="28">
        <v>2</v>
      </c>
    </row>
    <row r="64" spans="1:11" ht="13.5" x14ac:dyDescent="0.25">
      <c r="A64" s="28" t="s">
        <v>85</v>
      </c>
      <c r="B64" s="28" t="s">
        <v>99</v>
      </c>
      <c r="C64" s="28">
        <v>5</v>
      </c>
      <c r="D64" s="28">
        <v>3</v>
      </c>
      <c r="E64" s="28">
        <v>5</v>
      </c>
      <c r="F64" s="28">
        <v>4</v>
      </c>
      <c r="G64" s="28">
        <v>5</v>
      </c>
      <c r="H64" s="28">
        <v>5</v>
      </c>
      <c r="I64" s="28" t="s">
        <v>90</v>
      </c>
      <c r="J64" s="28" t="s">
        <v>93</v>
      </c>
      <c r="K64" s="28">
        <v>1</v>
      </c>
    </row>
    <row r="65" spans="1:11" ht="13.5" x14ac:dyDescent="0.25">
      <c r="A65" s="28" t="s">
        <v>85</v>
      </c>
      <c r="B65" s="28" t="s">
        <v>99</v>
      </c>
      <c r="C65" s="28">
        <v>1</v>
      </c>
      <c r="D65" s="28">
        <v>1</v>
      </c>
      <c r="E65" s="28">
        <v>3</v>
      </c>
      <c r="F65" s="28">
        <v>3</v>
      </c>
      <c r="G65" s="28">
        <v>5</v>
      </c>
      <c r="H65" s="28">
        <v>4</v>
      </c>
      <c r="I65" s="28" t="s">
        <v>92</v>
      </c>
      <c r="J65" s="28" t="s">
        <v>93</v>
      </c>
      <c r="K65" s="28">
        <v>3</v>
      </c>
    </row>
    <row r="66" spans="1:11" ht="13.5" x14ac:dyDescent="0.25">
      <c r="A66" s="28" t="s">
        <v>97</v>
      </c>
      <c r="B66" s="28" t="s">
        <v>99</v>
      </c>
      <c r="C66" s="28">
        <v>5</v>
      </c>
      <c r="D66" s="28">
        <v>1</v>
      </c>
      <c r="E66" s="28">
        <v>5</v>
      </c>
      <c r="F66" s="28">
        <v>3</v>
      </c>
      <c r="G66" s="28">
        <v>5</v>
      </c>
      <c r="H66" s="28">
        <v>5</v>
      </c>
      <c r="I66" s="28" t="s">
        <v>90</v>
      </c>
      <c r="J66" s="28" t="s">
        <v>93</v>
      </c>
      <c r="K66" s="28">
        <v>4</v>
      </c>
    </row>
    <row r="67" spans="1:11" ht="13.5" x14ac:dyDescent="0.25">
      <c r="A67" s="28" t="s">
        <v>97</v>
      </c>
      <c r="B67" s="28" t="s">
        <v>99</v>
      </c>
      <c r="C67" s="28">
        <v>3</v>
      </c>
      <c r="D67" s="28">
        <v>3</v>
      </c>
      <c r="E67" s="28">
        <v>3</v>
      </c>
      <c r="F67" s="29">
        <v>3</v>
      </c>
      <c r="G67" s="28">
        <v>5</v>
      </c>
      <c r="H67" s="28">
        <v>5</v>
      </c>
      <c r="I67" s="28" t="s">
        <v>90</v>
      </c>
      <c r="J67" s="28" t="s">
        <v>93</v>
      </c>
      <c r="K67" s="28">
        <v>3</v>
      </c>
    </row>
    <row r="68" spans="1:11" ht="13.5" x14ac:dyDescent="0.25">
      <c r="A68" s="28" t="s">
        <v>97</v>
      </c>
      <c r="B68" s="28" t="s">
        <v>112</v>
      </c>
      <c r="C68" s="28">
        <v>1</v>
      </c>
      <c r="D68" s="28">
        <v>1</v>
      </c>
      <c r="E68" s="28">
        <v>4</v>
      </c>
      <c r="F68" s="28">
        <v>3</v>
      </c>
      <c r="G68" s="28">
        <v>4</v>
      </c>
      <c r="H68" s="28">
        <v>4</v>
      </c>
      <c r="I68" s="28" t="s">
        <v>92</v>
      </c>
      <c r="J68" s="28" t="s">
        <v>93</v>
      </c>
      <c r="K68" s="28">
        <v>3</v>
      </c>
    </row>
    <row r="69" spans="1:11" ht="13.5" x14ac:dyDescent="0.25">
      <c r="A69" s="28" t="s">
        <v>97</v>
      </c>
      <c r="B69" s="28" t="s">
        <v>112</v>
      </c>
      <c r="C69" s="28">
        <v>5</v>
      </c>
      <c r="D69" s="28">
        <v>1</v>
      </c>
      <c r="E69" s="28">
        <v>5</v>
      </c>
      <c r="F69" s="28">
        <v>3</v>
      </c>
      <c r="G69" s="28">
        <v>5</v>
      </c>
      <c r="H69" s="28">
        <v>5</v>
      </c>
      <c r="I69" s="28" t="s">
        <v>90</v>
      </c>
      <c r="J69" s="28" t="s">
        <v>93</v>
      </c>
      <c r="K69" s="28">
        <v>1</v>
      </c>
    </row>
    <row r="70" spans="1:11" ht="13.5" x14ac:dyDescent="0.25">
      <c r="A70" s="28" t="s">
        <v>97</v>
      </c>
      <c r="B70" s="28" t="s">
        <v>99</v>
      </c>
      <c r="C70" s="28">
        <v>5</v>
      </c>
      <c r="D70" s="28">
        <v>1</v>
      </c>
      <c r="E70" s="28">
        <v>3</v>
      </c>
      <c r="F70" s="28">
        <v>1</v>
      </c>
      <c r="G70" s="28">
        <v>5</v>
      </c>
      <c r="H70" s="28">
        <v>5</v>
      </c>
      <c r="I70" s="28" t="s">
        <v>90</v>
      </c>
      <c r="J70" s="28" t="s">
        <v>93</v>
      </c>
      <c r="K70" s="28">
        <v>3</v>
      </c>
    </row>
    <row r="71" spans="1:11" ht="13.5" x14ac:dyDescent="0.25">
      <c r="A71" s="28" t="s">
        <v>101</v>
      </c>
      <c r="B71" s="28" t="s">
        <v>110</v>
      </c>
      <c r="C71" s="28">
        <v>5</v>
      </c>
      <c r="D71" s="28">
        <v>1</v>
      </c>
      <c r="E71" s="28">
        <v>2</v>
      </c>
      <c r="F71" s="28">
        <v>5</v>
      </c>
      <c r="G71" s="28">
        <v>5</v>
      </c>
      <c r="H71" s="28">
        <v>5</v>
      </c>
      <c r="I71" s="28" t="s">
        <v>92</v>
      </c>
      <c r="J71" s="28" t="s">
        <v>93</v>
      </c>
      <c r="K71" s="28">
        <v>5</v>
      </c>
    </row>
    <row r="72" spans="1:11" ht="13.5" x14ac:dyDescent="0.25">
      <c r="A72" s="28" t="s">
        <v>97</v>
      </c>
      <c r="B72" s="28" t="s">
        <v>99</v>
      </c>
      <c r="C72" s="28">
        <v>4</v>
      </c>
      <c r="D72" s="28">
        <v>2</v>
      </c>
      <c r="E72" s="28">
        <v>2</v>
      </c>
      <c r="F72" s="28">
        <v>5</v>
      </c>
      <c r="G72" s="28">
        <v>2</v>
      </c>
      <c r="H72" s="28">
        <v>4</v>
      </c>
      <c r="I72" s="28" t="s">
        <v>87</v>
      </c>
      <c r="J72" s="28" t="s">
        <v>88</v>
      </c>
      <c r="K72" s="28">
        <v>4</v>
      </c>
    </row>
    <row r="73" spans="1:11" ht="13.5" x14ac:dyDescent="0.25">
      <c r="A73" s="28" t="s">
        <v>101</v>
      </c>
      <c r="B73" s="28" t="s">
        <v>110</v>
      </c>
      <c r="C73" s="28">
        <v>4</v>
      </c>
      <c r="D73" s="28">
        <v>3</v>
      </c>
      <c r="E73" s="28">
        <v>4</v>
      </c>
      <c r="F73" s="28">
        <v>3</v>
      </c>
      <c r="G73" s="28">
        <v>4</v>
      </c>
      <c r="H73" s="28">
        <v>3</v>
      </c>
      <c r="I73" s="28" t="s">
        <v>92</v>
      </c>
      <c r="J73" s="28" t="s">
        <v>93</v>
      </c>
      <c r="K73" s="28">
        <v>1</v>
      </c>
    </row>
    <row r="74" spans="1:11" ht="13.5" x14ac:dyDescent="0.25">
      <c r="A74" s="28" t="s">
        <v>101</v>
      </c>
      <c r="B74" s="28" t="s">
        <v>109</v>
      </c>
      <c r="C74" s="28">
        <v>5</v>
      </c>
      <c r="D74" s="28">
        <v>1</v>
      </c>
      <c r="E74" s="28">
        <v>4</v>
      </c>
      <c r="F74" s="28">
        <v>2</v>
      </c>
      <c r="G74" s="28">
        <v>5</v>
      </c>
      <c r="H74" s="28">
        <v>5</v>
      </c>
      <c r="I74" s="28" t="s">
        <v>92</v>
      </c>
      <c r="J74" s="28" t="s">
        <v>93</v>
      </c>
      <c r="K74" s="28">
        <v>1</v>
      </c>
    </row>
    <row r="75" spans="1:11" ht="13.5" x14ac:dyDescent="0.25">
      <c r="A75" s="28" t="s">
        <v>97</v>
      </c>
      <c r="B75" s="28" t="s">
        <v>111</v>
      </c>
      <c r="D75" s="28">
        <v>3</v>
      </c>
      <c r="E75" s="28">
        <v>3</v>
      </c>
      <c r="F75" s="28">
        <v>3</v>
      </c>
      <c r="G75" s="28">
        <v>3</v>
      </c>
      <c r="H75" s="28">
        <v>3</v>
      </c>
      <c r="I75" s="28" t="s">
        <v>90</v>
      </c>
      <c r="J75" s="28" t="s">
        <v>91</v>
      </c>
      <c r="K75" s="28">
        <v>1</v>
      </c>
    </row>
    <row r="76" spans="1:11" ht="13.5" x14ac:dyDescent="0.25">
      <c r="A76" s="28" t="s">
        <v>97</v>
      </c>
      <c r="B76" s="28" t="s">
        <v>112</v>
      </c>
      <c r="C76" s="28">
        <v>5</v>
      </c>
      <c r="D76" s="28">
        <v>3</v>
      </c>
      <c r="E76" s="28">
        <v>5</v>
      </c>
      <c r="F76" s="28">
        <v>4</v>
      </c>
      <c r="G76" s="28">
        <v>5</v>
      </c>
      <c r="H76" s="28">
        <v>5</v>
      </c>
      <c r="I76" s="28" t="s">
        <v>90</v>
      </c>
      <c r="J76" s="28" t="s">
        <v>91</v>
      </c>
      <c r="K76" s="28">
        <v>3</v>
      </c>
    </row>
    <row r="77" spans="1:11" ht="13.5" x14ac:dyDescent="0.25">
      <c r="A77" s="28" t="s">
        <v>97</v>
      </c>
      <c r="B77" s="28" t="s">
        <v>112</v>
      </c>
      <c r="C77" s="28">
        <v>5</v>
      </c>
      <c r="D77" s="28">
        <v>3</v>
      </c>
      <c r="E77" s="28">
        <v>5</v>
      </c>
      <c r="F77" s="28">
        <v>3</v>
      </c>
      <c r="G77" s="28">
        <v>5</v>
      </c>
      <c r="H77" s="28">
        <v>5</v>
      </c>
      <c r="I77" s="28" t="s">
        <v>90</v>
      </c>
      <c r="J77" s="28" t="s">
        <v>91</v>
      </c>
      <c r="K77" s="28">
        <v>3</v>
      </c>
    </row>
    <row r="78" spans="1:11" ht="13.5" x14ac:dyDescent="0.25">
      <c r="A78" s="28" t="s">
        <v>97</v>
      </c>
      <c r="B78" s="28" t="s">
        <v>99</v>
      </c>
      <c r="C78" s="28">
        <v>3</v>
      </c>
      <c r="D78" s="28">
        <v>3</v>
      </c>
      <c r="E78" s="28">
        <v>3</v>
      </c>
      <c r="F78" s="28">
        <v>3</v>
      </c>
      <c r="G78" s="28">
        <v>5</v>
      </c>
      <c r="H78" s="28">
        <v>5</v>
      </c>
      <c r="I78" s="28" t="s">
        <v>90</v>
      </c>
      <c r="J78" s="28" t="s">
        <v>88</v>
      </c>
      <c r="K78" s="28">
        <v>3</v>
      </c>
    </row>
    <row r="79" spans="1:11" ht="13.5" x14ac:dyDescent="0.25">
      <c r="A79" s="28" t="s">
        <v>97</v>
      </c>
      <c r="B79" s="28" t="s">
        <v>113</v>
      </c>
      <c r="C79" s="28">
        <v>5</v>
      </c>
      <c r="D79" s="28">
        <v>2</v>
      </c>
      <c r="E79" s="28">
        <v>4</v>
      </c>
      <c r="F79" s="28">
        <v>3</v>
      </c>
      <c r="G79" s="28">
        <v>5</v>
      </c>
      <c r="H79" s="28">
        <v>5</v>
      </c>
      <c r="I79" s="28" t="s">
        <v>92</v>
      </c>
      <c r="J79" s="28" t="s">
        <v>93</v>
      </c>
      <c r="K79" s="28">
        <v>2</v>
      </c>
    </row>
    <row r="80" spans="1:11" ht="13.5" x14ac:dyDescent="0.25">
      <c r="A80" s="28" t="s">
        <v>97</v>
      </c>
      <c r="B80" s="28" t="s">
        <v>111</v>
      </c>
      <c r="C80" s="28">
        <v>5</v>
      </c>
      <c r="D80" s="28">
        <v>1</v>
      </c>
      <c r="E80" s="28">
        <v>5</v>
      </c>
      <c r="F80" s="28">
        <v>1</v>
      </c>
      <c r="G80" s="28">
        <v>5</v>
      </c>
      <c r="H80" s="28">
        <v>5</v>
      </c>
      <c r="I80" s="28" t="s">
        <v>90</v>
      </c>
      <c r="J80" s="28" t="s">
        <v>93</v>
      </c>
      <c r="K80" s="28">
        <v>1</v>
      </c>
    </row>
    <row r="81" spans="1:11" ht="13.5" x14ac:dyDescent="0.25">
      <c r="A81" s="28" t="s">
        <v>97</v>
      </c>
      <c r="B81" s="28" t="s">
        <v>99</v>
      </c>
      <c r="C81" s="28">
        <v>5</v>
      </c>
      <c r="D81" s="28">
        <v>5</v>
      </c>
      <c r="E81" s="28">
        <v>5</v>
      </c>
      <c r="F81" s="28">
        <v>5</v>
      </c>
      <c r="G81" s="28">
        <v>3</v>
      </c>
      <c r="H81" s="28">
        <v>4</v>
      </c>
      <c r="I81" s="28" t="s">
        <v>92</v>
      </c>
      <c r="J81" s="28" t="s">
        <v>93</v>
      </c>
      <c r="K81" s="28">
        <v>3</v>
      </c>
    </row>
    <row r="82" spans="1:11" ht="13.5" x14ac:dyDescent="0.25">
      <c r="A82" s="28" t="s">
        <v>97</v>
      </c>
      <c r="B82" s="28" t="s">
        <v>99</v>
      </c>
      <c r="C82" s="28">
        <v>5</v>
      </c>
      <c r="D82" s="28">
        <v>1</v>
      </c>
      <c r="E82" s="28">
        <v>5</v>
      </c>
      <c r="F82" s="28">
        <v>5</v>
      </c>
      <c r="G82" s="28">
        <v>5</v>
      </c>
      <c r="H82" s="28">
        <v>5</v>
      </c>
      <c r="I82" s="28" t="s">
        <v>87</v>
      </c>
      <c r="J82" s="28" t="s">
        <v>93</v>
      </c>
      <c r="K82" s="28">
        <v>1</v>
      </c>
    </row>
    <row r="83" spans="1:11" ht="13.5" x14ac:dyDescent="0.25">
      <c r="A83" s="28" t="s">
        <v>97</v>
      </c>
      <c r="B83" s="28" t="s">
        <v>99</v>
      </c>
      <c r="C83" s="28">
        <v>5</v>
      </c>
      <c r="D83" s="28">
        <v>4</v>
      </c>
      <c r="E83" s="28">
        <v>3</v>
      </c>
      <c r="F83" s="28">
        <v>2</v>
      </c>
      <c r="G83" s="28">
        <v>5</v>
      </c>
      <c r="H83" s="28">
        <v>5</v>
      </c>
      <c r="I83" s="28" t="s">
        <v>92</v>
      </c>
      <c r="J83" s="28" t="s">
        <v>93</v>
      </c>
      <c r="K83" s="28">
        <v>2</v>
      </c>
    </row>
    <row r="84" spans="1:11" ht="13.5" x14ac:dyDescent="0.25">
      <c r="A84" s="28" t="s">
        <v>97</v>
      </c>
      <c r="B84" s="28" t="s">
        <v>113</v>
      </c>
      <c r="C84" s="28">
        <v>5</v>
      </c>
      <c r="D84" s="28">
        <v>1</v>
      </c>
      <c r="E84" s="28">
        <v>5</v>
      </c>
      <c r="F84" s="28">
        <v>4</v>
      </c>
      <c r="G84" s="28">
        <v>5</v>
      </c>
      <c r="H84" s="28">
        <v>5</v>
      </c>
      <c r="I84" s="28" t="s">
        <v>92</v>
      </c>
      <c r="J84" s="28" t="s">
        <v>88</v>
      </c>
      <c r="K84" s="28">
        <v>1</v>
      </c>
    </row>
    <row r="85" spans="1:11" ht="13.5" x14ac:dyDescent="0.25">
      <c r="A85" s="28" t="s">
        <v>101</v>
      </c>
      <c r="B85" s="28" t="s">
        <v>109</v>
      </c>
      <c r="C85" s="28">
        <v>1</v>
      </c>
      <c r="D85" s="28">
        <v>5</v>
      </c>
      <c r="E85" s="28">
        <v>1</v>
      </c>
      <c r="F85" s="28">
        <v>1</v>
      </c>
      <c r="G85" s="28">
        <v>5</v>
      </c>
      <c r="H85" s="28">
        <v>3</v>
      </c>
      <c r="I85" s="28" t="s">
        <v>92</v>
      </c>
      <c r="J85" s="28" t="s">
        <v>88</v>
      </c>
      <c r="K85" s="28">
        <v>3</v>
      </c>
    </row>
    <row r="86" spans="1:11" ht="13.5" x14ac:dyDescent="0.25">
      <c r="A86" s="28" t="s">
        <v>97</v>
      </c>
      <c r="B86" s="28" t="s">
        <v>112</v>
      </c>
      <c r="C86" s="28">
        <v>3</v>
      </c>
      <c r="D86" s="28">
        <v>1</v>
      </c>
      <c r="E86" s="28">
        <v>3</v>
      </c>
      <c r="F86" s="28">
        <v>4</v>
      </c>
      <c r="G86" s="28">
        <v>5</v>
      </c>
      <c r="H86" s="28">
        <v>5</v>
      </c>
      <c r="I86" s="28" t="s">
        <v>90</v>
      </c>
      <c r="J86" s="28" t="s">
        <v>88</v>
      </c>
      <c r="K86" s="28">
        <v>2</v>
      </c>
    </row>
    <row r="87" spans="1:11" ht="13.5" x14ac:dyDescent="0.25">
      <c r="A87" s="28" t="s">
        <v>97</v>
      </c>
      <c r="B87" s="28" t="s">
        <v>112</v>
      </c>
      <c r="C87" s="28">
        <v>5</v>
      </c>
      <c r="D87" s="28">
        <v>1</v>
      </c>
      <c r="E87" s="28">
        <v>4</v>
      </c>
      <c r="F87" s="28">
        <v>3</v>
      </c>
      <c r="G87" s="28">
        <v>5</v>
      </c>
      <c r="H87" s="28">
        <v>4</v>
      </c>
      <c r="I87" s="28" t="s">
        <v>92</v>
      </c>
      <c r="J87" s="28" t="s">
        <v>88</v>
      </c>
      <c r="K87" s="28">
        <v>1</v>
      </c>
    </row>
    <row r="88" spans="1:11" ht="13.5" x14ac:dyDescent="0.25">
      <c r="A88" s="28" t="s">
        <v>101</v>
      </c>
      <c r="B88" s="28" t="s">
        <v>110</v>
      </c>
      <c r="C88" s="28">
        <v>5</v>
      </c>
      <c r="D88" s="28">
        <v>1</v>
      </c>
      <c r="E88" s="28">
        <v>4</v>
      </c>
      <c r="F88" s="28">
        <v>3</v>
      </c>
      <c r="G88" s="28">
        <v>5</v>
      </c>
      <c r="H88" s="28">
        <v>5</v>
      </c>
      <c r="I88" s="28" t="s">
        <v>92</v>
      </c>
      <c r="J88" s="28" t="s">
        <v>93</v>
      </c>
      <c r="K88" s="28">
        <v>2</v>
      </c>
    </row>
    <row r="89" spans="1:11" ht="13.5" x14ac:dyDescent="0.25">
      <c r="A89" s="28" t="s">
        <v>101</v>
      </c>
      <c r="B89" s="28" t="s">
        <v>110</v>
      </c>
      <c r="C89" s="28">
        <v>4</v>
      </c>
      <c r="D89" s="28">
        <v>2</v>
      </c>
      <c r="E89" s="28">
        <v>4</v>
      </c>
      <c r="F89" s="28">
        <v>2</v>
      </c>
      <c r="G89" s="28">
        <v>5</v>
      </c>
      <c r="H89" s="28">
        <v>4</v>
      </c>
      <c r="I89" s="28" t="s">
        <v>92</v>
      </c>
      <c r="J89" s="28" t="s">
        <v>88</v>
      </c>
      <c r="K89" s="28">
        <v>2</v>
      </c>
    </row>
    <row r="90" spans="1:11" ht="13.5" x14ac:dyDescent="0.25">
      <c r="A90" s="28" t="s">
        <v>101</v>
      </c>
      <c r="B90" s="28" t="s">
        <v>110</v>
      </c>
      <c r="C90" s="28">
        <v>5</v>
      </c>
      <c r="D90" s="28">
        <v>1</v>
      </c>
      <c r="E90" s="28">
        <v>5</v>
      </c>
      <c r="F90" s="28">
        <v>3</v>
      </c>
      <c r="G90" s="28">
        <v>5</v>
      </c>
      <c r="H90" s="28">
        <v>5</v>
      </c>
      <c r="I90" s="28" t="s">
        <v>92</v>
      </c>
      <c r="J90" s="28" t="s">
        <v>88</v>
      </c>
      <c r="K90" s="28">
        <v>2</v>
      </c>
    </row>
    <row r="91" spans="1:11" ht="13.5" x14ac:dyDescent="0.25">
      <c r="A91" s="28" t="s">
        <v>101</v>
      </c>
      <c r="B91" s="28" t="s">
        <v>110</v>
      </c>
      <c r="C91" s="28">
        <v>5</v>
      </c>
      <c r="D91" s="28">
        <v>1</v>
      </c>
      <c r="E91" s="28">
        <v>5</v>
      </c>
      <c r="F91" s="28">
        <v>1</v>
      </c>
      <c r="G91" s="28">
        <v>5</v>
      </c>
      <c r="H91" s="28">
        <v>5</v>
      </c>
      <c r="I91" s="28" t="s">
        <v>92</v>
      </c>
      <c r="J91" s="28" t="s">
        <v>93</v>
      </c>
      <c r="K91" s="28">
        <v>1</v>
      </c>
    </row>
    <row r="92" spans="1:11" ht="13.5" x14ac:dyDescent="0.25">
      <c r="A92" s="28" t="s">
        <v>101</v>
      </c>
      <c r="B92" s="28" t="s">
        <v>110</v>
      </c>
      <c r="C92" s="28">
        <v>4</v>
      </c>
      <c r="D92" s="28">
        <v>2</v>
      </c>
      <c r="E92" s="28">
        <v>4</v>
      </c>
      <c r="F92" s="28">
        <v>2</v>
      </c>
      <c r="G92" s="28">
        <v>5</v>
      </c>
      <c r="H92" s="28">
        <v>4</v>
      </c>
      <c r="I92" s="28" t="s">
        <v>92</v>
      </c>
      <c r="J92" s="28" t="s">
        <v>88</v>
      </c>
      <c r="K92" s="28">
        <v>1</v>
      </c>
    </row>
    <row r="93" spans="1:11" ht="13.5" x14ac:dyDescent="0.25">
      <c r="A93" s="28" t="s">
        <v>101</v>
      </c>
      <c r="B93" s="28" t="s">
        <v>110</v>
      </c>
      <c r="C93" s="28">
        <v>3</v>
      </c>
      <c r="D93" s="28">
        <v>1</v>
      </c>
      <c r="E93" s="28">
        <v>5</v>
      </c>
      <c r="F93" s="28">
        <v>3</v>
      </c>
      <c r="G93" s="28">
        <v>5</v>
      </c>
      <c r="H93" s="28">
        <v>3</v>
      </c>
      <c r="I93" s="28" t="s">
        <v>92</v>
      </c>
      <c r="J93" s="28" t="s">
        <v>93</v>
      </c>
      <c r="K93" s="28">
        <v>4</v>
      </c>
    </row>
    <row r="94" spans="1:11" ht="13.5" x14ac:dyDescent="0.25">
      <c r="A94" s="28" t="s">
        <v>101</v>
      </c>
      <c r="B94" s="28" t="s">
        <v>110</v>
      </c>
      <c r="C94" s="28">
        <v>3</v>
      </c>
      <c r="D94" s="28">
        <v>2</v>
      </c>
      <c r="E94" s="28">
        <v>2</v>
      </c>
      <c r="F94" s="28">
        <v>3</v>
      </c>
      <c r="G94" s="28">
        <v>4</v>
      </c>
      <c r="H94" s="28">
        <v>4</v>
      </c>
      <c r="I94" s="28" t="s">
        <v>92</v>
      </c>
      <c r="J94" s="28" t="s">
        <v>88</v>
      </c>
      <c r="K94" s="28">
        <v>3</v>
      </c>
    </row>
    <row r="95" spans="1:11" ht="13.5" x14ac:dyDescent="0.25">
      <c r="A95" s="28" t="s">
        <v>101</v>
      </c>
      <c r="B95" s="28" t="s">
        <v>110</v>
      </c>
      <c r="C95" s="28">
        <v>4</v>
      </c>
      <c r="D95" s="28">
        <v>2</v>
      </c>
      <c r="E95" s="28">
        <v>3</v>
      </c>
      <c r="F95" s="28">
        <v>3</v>
      </c>
      <c r="G95" s="28">
        <v>5</v>
      </c>
      <c r="H95" s="28">
        <v>4</v>
      </c>
      <c r="I95" s="28" t="s">
        <v>90</v>
      </c>
      <c r="J95" s="28" t="s">
        <v>93</v>
      </c>
      <c r="K95" s="28">
        <v>2</v>
      </c>
    </row>
    <row r="96" spans="1:11" ht="13.5" x14ac:dyDescent="0.25">
      <c r="A96" s="28" t="s">
        <v>101</v>
      </c>
      <c r="B96" s="28" t="s">
        <v>110</v>
      </c>
      <c r="C96" s="28">
        <v>5</v>
      </c>
      <c r="D96" s="28">
        <v>1</v>
      </c>
      <c r="E96" s="28">
        <v>4</v>
      </c>
      <c r="F96" s="28">
        <v>2</v>
      </c>
      <c r="G96" s="28">
        <v>5</v>
      </c>
      <c r="H96" s="28">
        <v>5</v>
      </c>
      <c r="I96" s="28" t="s">
        <v>92</v>
      </c>
      <c r="J96" s="28" t="s">
        <v>93</v>
      </c>
      <c r="K96" s="28">
        <v>1</v>
      </c>
    </row>
    <row r="97" spans="1:11" ht="13.5" x14ac:dyDescent="0.25">
      <c r="A97" s="28" t="s">
        <v>101</v>
      </c>
      <c r="B97" s="28" t="s">
        <v>110</v>
      </c>
      <c r="C97" s="28">
        <v>5</v>
      </c>
      <c r="D97" s="28">
        <v>1</v>
      </c>
      <c r="E97" s="28">
        <v>4</v>
      </c>
      <c r="F97" s="28">
        <v>3</v>
      </c>
      <c r="G97" s="28">
        <v>2</v>
      </c>
      <c r="H97" s="28">
        <v>5</v>
      </c>
      <c r="I97" s="28" t="s">
        <v>92</v>
      </c>
      <c r="J97" s="28" t="s">
        <v>93</v>
      </c>
      <c r="K97" s="28">
        <v>2</v>
      </c>
    </row>
    <row r="98" spans="1:11" ht="13.5" x14ac:dyDescent="0.25">
      <c r="A98" s="28" t="s">
        <v>101</v>
      </c>
      <c r="B98" s="28" t="s">
        <v>110</v>
      </c>
      <c r="C98" s="28">
        <v>5</v>
      </c>
      <c r="D98" s="28">
        <v>1</v>
      </c>
      <c r="E98" s="28">
        <v>5</v>
      </c>
      <c r="F98" s="28">
        <v>2</v>
      </c>
      <c r="G98" s="28">
        <v>5</v>
      </c>
      <c r="H98" s="28">
        <v>5</v>
      </c>
      <c r="I98" s="28" t="s">
        <v>92</v>
      </c>
      <c r="J98" s="28" t="s">
        <v>93</v>
      </c>
      <c r="K98" s="28">
        <v>2</v>
      </c>
    </row>
    <row r="99" spans="1:11" ht="13.5" x14ac:dyDescent="0.25">
      <c r="A99" s="28" t="s">
        <v>101</v>
      </c>
      <c r="B99" s="28" t="s">
        <v>110</v>
      </c>
      <c r="C99" s="28">
        <v>5</v>
      </c>
      <c r="D99" s="28">
        <v>2</v>
      </c>
      <c r="E99" s="28">
        <v>5</v>
      </c>
      <c r="F99" s="28">
        <v>4</v>
      </c>
      <c r="G99" s="28">
        <v>5</v>
      </c>
      <c r="H99" s="28">
        <v>5</v>
      </c>
      <c r="I99" s="28" t="s">
        <v>90</v>
      </c>
      <c r="J99" s="28" t="s">
        <v>91</v>
      </c>
      <c r="K99" s="28">
        <v>2</v>
      </c>
    </row>
    <row r="100" spans="1:11" ht="13.5" x14ac:dyDescent="0.25">
      <c r="A100" s="28" t="s">
        <v>101</v>
      </c>
      <c r="B100" s="28" t="s">
        <v>113</v>
      </c>
      <c r="C100" s="28">
        <v>5</v>
      </c>
      <c r="D100" s="28">
        <v>1</v>
      </c>
      <c r="E100" s="28">
        <v>3</v>
      </c>
      <c r="F100" s="28">
        <v>4</v>
      </c>
      <c r="G100" s="28">
        <v>5</v>
      </c>
      <c r="H100" s="28">
        <v>5</v>
      </c>
      <c r="I100" s="28" t="s">
        <v>92</v>
      </c>
      <c r="J100" s="28" t="s">
        <v>93</v>
      </c>
      <c r="K100" s="28">
        <v>1</v>
      </c>
    </row>
    <row r="101" spans="1:11" ht="13.5" x14ac:dyDescent="0.25">
      <c r="A101" s="28" t="s">
        <v>101</v>
      </c>
      <c r="B101" s="28" t="s">
        <v>110</v>
      </c>
      <c r="C101" s="28">
        <v>5</v>
      </c>
      <c r="D101" s="28">
        <v>1</v>
      </c>
      <c r="E101" s="28">
        <v>5</v>
      </c>
      <c r="F101" s="28">
        <v>3</v>
      </c>
      <c r="G101" s="28">
        <v>5</v>
      </c>
      <c r="H101" s="28">
        <v>5</v>
      </c>
      <c r="I101" s="28" t="s">
        <v>92</v>
      </c>
      <c r="J101" s="28" t="s">
        <v>93</v>
      </c>
      <c r="K101" s="28">
        <v>1</v>
      </c>
    </row>
    <row r="102" spans="1:11" ht="13.5" x14ac:dyDescent="0.25">
      <c r="A102" s="28" t="s">
        <v>101</v>
      </c>
      <c r="B102" s="28" t="s">
        <v>110</v>
      </c>
      <c r="C102" s="28">
        <v>4</v>
      </c>
      <c r="D102" s="28">
        <v>2</v>
      </c>
      <c r="E102" s="28">
        <v>4</v>
      </c>
      <c r="F102" s="28">
        <v>3</v>
      </c>
      <c r="G102" s="28">
        <v>5</v>
      </c>
      <c r="H102" s="28">
        <v>5</v>
      </c>
      <c r="I102" s="28" t="s">
        <v>92</v>
      </c>
      <c r="J102" s="28" t="s">
        <v>91</v>
      </c>
      <c r="K102" s="28">
        <v>2</v>
      </c>
    </row>
    <row r="103" spans="1:11" ht="13.5" x14ac:dyDescent="0.25">
      <c r="A103" s="28" t="s">
        <v>101</v>
      </c>
      <c r="B103" s="28" t="s">
        <v>110</v>
      </c>
      <c r="C103" s="28">
        <v>5</v>
      </c>
      <c r="D103" s="28">
        <v>3</v>
      </c>
      <c r="E103" s="28">
        <v>4</v>
      </c>
      <c r="F103" s="28">
        <v>3</v>
      </c>
      <c r="G103" s="28">
        <v>4</v>
      </c>
      <c r="H103" s="28">
        <v>4</v>
      </c>
      <c r="I103" s="28" t="s">
        <v>92</v>
      </c>
      <c r="J103" s="28" t="s">
        <v>93</v>
      </c>
      <c r="K103" s="28">
        <v>4</v>
      </c>
    </row>
    <row r="104" spans="1:11" ht="13.5" x14ac:dyDescent="0.25">
      <c r="A104" s="28" t="s">
        <v>101</v>
      </c>
      <c r="B104" s="28" t="s">
        <v>110</v>
      </c>
      <c r="C104" s="28">
        <v>3</v>
      </c>
      <c r="D104" s="28">
        <v>2</v>
      </c>
      <c r="E104" s="28">
        <v>4</v>
      </c>
      <c r="F104" s="28">
        <v>3</v>
      </c>
      <c r="G104" s="28">
        <v>4</v>
      </c>
      <c r="H104" s="28">
        <v>4</v>
      </c>
      <c r="I104" s="28" t="s">
        <v>92</v>
      </c>
      <c r="J104" s="28" t="s">
        <v>93</v>
      </c>
      <c r="K104" s="28">
        <v>2</v>
      </c>
    </row>
    <row r="105" spans="1:11" ht="13.5" x14ac:dyDescent="0.25">
      <c r="A105" s="28" t="s">
        <v>101</v>
      </c>
      <c r="B105" s="28" t="s">
        <v>110</v>
      </c>
      <c r="C105" s="28">
        <v>5</v>
      </c>
      <c r="D105" s="28">
        <v>2</v>
      </c>
      <c r="E105" s="28">
        <v>5</v>
      </c>
      <c r="F105" s="28">
        <v>3</v>
      </c>
      <c r="G105" s="28">
        <v>5</v>
      </c>
      <c r="H105" s="28">
        <v>5</v>
      </c>
      <c r="I105" s="28" t="s">
        <v>92</v>
      </c>
      <c r="J105" s="28" t="s">
        <v>93</v>
      </c>
      <c r="K105" s="28">
        <v>2</v>
      </c>
    </row>
    <row r="106" spans="1:11" ht="13.5" x14ac:dyDescent="0.25">
      <c r="A106" s="28" t="s">
        <v>101</v>
      </c>
      <c r="B106" s="28" t="s">
        <v>89</v>
      </c>
      <c r="C106" s="28">
        <v>3</v>
      </c>
      <c r="D106" s="28">
        <v>1</v>
      </c>
      <c r="E106" s="28">
        <v>4</v>
      </c>
      <c r="F106" s="28">
        <v>3</v>
      </c>
      <c r="G106" s="28">
        <v>4</v>
      </c>
      <c r="H106" s="28">
        <v>4</v>
      </c>
      <c r="I106" s="28" t="s">
        <v>92</v>
      </c>
      <c r="J106" s="28" t="s">
        <v>93</v>
      </c>
      <c r="K106" s="28">
        <v>4</v>
      </c>
    </row>
    <row r="107" spans="1:11" ht="13.5" x14ac:dyDescent="0.25">
      <c r="A107" s="28" t="s">
        <v>101</v>
      </c>
      <c r="B107" s="28" t="s">
        <v>113</v>
      </c>
      <c r="C107" s="28">
        <v>5</v>
      </c>
      <c r="D107" s="28">
        <v>1</v>
      </c>
      <c r="E107" s="28">
        <v>5</v>
      </c>
      <c r="F107" s="28">
        <v>1</v>
      </c>
      <c r="G107" s="28">
        <v>5</v>
      </c>
      <c r="H107" s="28">
        <v>5</v>
      </c>
      <c r="I107" s="28" t="s">
        <v>90</v>
      </c>
      <c r="J107" s="28" t="s">
        <v>93</v>
      </c>
      <c r="K107" s="28">
        <v>1</v>
      </c>
    </row>
    <row r="108" spans="1:11" ht="13.5" x14ac:dyDescent="0.25">
      <c r="A108" s="28" t="s">
        <v>101</v>
      </c>
      <c r="B108" s="28" t="s">
        <v>110</v>
      </c>
      <c r="C108" s="28">
        <v>4</v>
      </c>
      <c r="D108" s="28">
        <v>1</v>
      </c>
      <c r="E108" s="28">
        <v>5</v>
      </c>
      <c r="F108" s="28">
        <v>2</v>
      </c>
      <c r="G108" s="28">
        <v>5</v>
      </c>
      <c r="H108" s="28">
        <v>5</v>
      </c>
      <c r="I108" s="28" t="s">
        <v>90</v>
      </c>
      <c r="J108" s="28" t="s">
        <v>93</v>
      </c>
      <c r="K108" s="28">
        <v>1</v>
      </c>
    </row>
    <row r="109" spans="1:11" ht="13.5" x14ac:dyDescent="0.25">
      <c r="A109" s="28" t="s">
        <v>101</v>
      </c>
      <c r="B109" s="28" t="s">
        <v>99</v>
      </c>
      <c r="C109" s="28">
        <v>4</v>
      </c>
      <c r="D109" s="28">
        <v>3</v>
      </c>
      <c r="E109" s="28">
        <v>4</v>
      </c>
      <c r="F109" s="28">
        <v>4</v>
      </c>
      <c r="G109" s="28">
        <v>4</v>
      </c>
      <c r="H109" s="28">
        <v>5</v>
      </c>
      <c r="I109" s="28" t="s">
        <v>92</v>
      </c>
      <c r="J109" s="28" t="s">
        <v>93</v>
      </c>
      <c r="K109" s="28">
        <v>2</v>
      </c>
    </row>
    <row r="110" spans="1:11" ht="13.5" x14ac:dyDescent="0.25">
      <c r="A110" s="28" t="s">
        <v>101</v>
      </c>
      <c r="B110" s="28" t="s">
        <v>110</v>
      </c>
      <c r="C110" s="28">
        <v>5</v>
      </c>
      <c r="D110" s="28">
        <v>1</v>
      </c>
      <c r="E110" s="28">
        <v>5</v>
      </c>
      <c r="F110" s="28">
        <v>2</v>
      </c>
      <c r="G110" s="28">
        <v>5</v>
      </c>
      <c r="H110" s="28">
        <v>5</v>
      </c>
      <c r="I110" s="28" t="s">
        <v>92</v>
      </c>
      <c r="J110" s="28" t="s">
        <v>93</v>
      </c>
      <c r="K110" s="28">
        <v>1</v>
      </c>
    </row>
    <row r="111" spans="1:11" ht="13.5" x14ac:dyDescent="0.25">
      <c r="A111" s="28" t="s">
        <v>101</v>
      </c>
      <c r="B111" s="28" t="s">
        <v>110</v>
      </c>
      <c r="C111" s="28">
        <v>4</v>
      </c>
      <c r="D111" s="28">
        <v>1</v>
      </c>
      <c r="E111" s="28">
        <v>5</v>
      </c>
      <c r="F111" s="28">
        <v>5</v>
      </c>
      <c r="G111" s="28">
        <v>5</v>
      </c>
      <c r="H111" s="28">
        <v>5</v>
      </c>
      <c r="I111" s="28" t="s">
        <v>92</v>
      </c>
      <c r="J111" s="28" t="s">
        <v>93</v>
      </c>
      <c r="K111" s="28">
        <v>1</v>
      </c>
    </row>
    <row r="112" spans="1:11" ht="13.5" x14ac:dyDescent="0.25">
      <c r="A112" s="28" t="s">
        <v>97</v>
      </c>
      <c r="B112" s="28" t="s">
        <v>113</v>
      </c>
      <c r="C112" s="28">
        <v>5</v>
      </c>
      <c r="D112" s="28">
        <v>2</v>
      </c>
      <c r="E112" s="28">
        <v>4</v>
      </c>
      <c r="F112" s="28">
        <v>3</v>
      </c>
      <c r="G112" s="28">
        <v>5</v>
      </c>
      <c r="H112" s="28">
        <v>4</v>
      </c>
      <c r="I112" s="28" t="s">
        <v>92</v>
      </c>
      <c r="J112" s="28" t="s">
        <v>93</v>
      </c>
      <c r="K112" s="28">
        <v>2</v>
      </c>
    </row>
    <row r="113" spans="1:11" ht="13.5" x14ac:dyDescent="0.25">
      <c r="A113" s="28" t="s">
        <v>101</v>
      </c>
      <c r="B113" s="28" t="s">
        <v>110</v>
      </c>
      <c r="C113" s="28">
        <v>5</v>
      </c>
      <c r="D113" s="28">
        <v>5</v>
      </c>
      <c r="E113" s="28">
        <v>5</v>
      </c>
      <c r="F113" s="28">
        <v>5</v>
      </c>
      <c r="G113" s="28">
        <v>5</v>
      </c>
      <c r="H113" s="28">
        <v>5</v>
      </c>
      <c r="I113" s="28" t="s">
        <v>92</v>
      </c>
      <c r="J113" s="28" t="s">
        <v>93</v>
      </c>
      <c r="K113" s="28">
        <v>2</v>
      </c>
    </row>
    <row r="114" spans="1:11" ht="13.5" x14ac:dyDescent="0.25">
      <c r="A114" s="28" t="s">
        <v>102</v>
      </c>
      <c r="B114" s="28" t="s">
        <v>111</v>
      </c>
      <c r="C114" s="28">
        <v>5</v>
      </c>
      <c r="D114" s="28">
        <v>4</v>
      </c>
      <c r="E114" s="28">
        <v>3</v>
      </c>
      <c r="F114" s="28">
        <v>4</v>
      </c>
      <c r="G114" s="28">
        <v>5</v>
      </c>
      <c r="H114" s="28">
        <v>5</v>
      </c>
      <c r="I114" s="28" t="s">
        <v>92</v>
      </c>
      <c r="J114" s="28" t="s">
        <v>93</v>
      </c>
      <c r="K114" s="28">
        <v>3</v>
      </c>
    </row>
    <row r="115" spans="1:11" ht="13.5" x14ac:dyDescent="0.25">
      <c r="A115" s="28" t="s">
        <v>102</v>
      </c>
      <c r="B115" s="28" t="s">
        <v>112</v>
      </c>
      <c r="C115" s="28">
        <v>5</v>
      </c>
      <c r="D115" s="28">
        <v>1</v>
      </c>
      <c r="E115" s="28">
        <v>4</v>
      </c>
      <c r="F115" s="28">
        <v>3</v>
      </c>
      <c r="G115" s="28">
        <v>5</v>
      </c>
      <c r="H115" s="28">
        <v>5</v>
      </c>
      <c r="I115" s="28" t="s">
        <v>90</v>
      </c>
      <c r="J115" s="28" t="s">
        <v>93</v>
      </c>
      <c r="K115" s="28">
        <v>4</v>
      </c>
    </row>
    <row r="116" spans="1:11" ht="13.5" x14ac:dyDescent="0.25">
      <c r="A116" s="28" t="s">
        <v>102</v>
      </c>
      <c r="B116" s="28" t="s">
        <v>113</v>
      </c>
      <c r="C116" s="28">
        <v>5</v>
      </c>
      <c r="D116" s="28">
        <v>1</v>
      </c>
      <c r="E116" s="28">
        <v>4</v>
      </c>
      <c r="F116" s="28">
        <v>3</v>
      </c>
      <c r="G116" s="28">
        <v>5</v>
      </c>
      <c r="H116" s="28">
        <v>5</v>
      </c>
      <c r="I116" s="28" t="s">
        <v>92</v>
      </c>
      <c r="J116" s="28" t="s">
        <v>91</v>
      </c>
      <c r="K116" s="28">
        <v>1</v>
      </c>
    </row>
    <row r="117" spans="1:11" ht="13.5" x14ac:dyDescent="0.25">
      <c r="A117" s="28" t="s">
        <v>102</v>
      </c>
      <c r="B117" s="28" t="s">
        <v>112</v>
      </c>
      <c r="C117" s="28">
        <v>5</v>
      </c>
      <c r="D117" s="28">
        <v>1</v>
      </c>
      <c r="E117" s="28">
        <v>5</v>
      </c>
      <c r="F117" s="28">
        <v>1</v>
      </c>
      <c r="G117" s="28">
        <v>5</v>
      </c>
      <c r="H117" s="28">
        <v>5</v>
      </c>
      <c r="I117" s="28" t="s">
        <v>92</v>
      </c>
      <c r="J117" s="28" t="s">
        <v>93</v>
      </c>
      <c r="K117" s="28">
        <v>2</v>
      </c>
    </row>
    <row r="118" spans="1:11" ht="13.5" x14ac:dyDescent="0.25">
      <c r="A118" s="28" t="s">
        <v>102</v>
      </c>
      <c r="B118" s="28" t="s">
        <v>99</v>
      </c>
      <c r="C118" s="28">
        <v>5</v>
      </c>
      <c r="D118" s="28">
        <v>2</v>
      </c>
      <c r="E118" s="28">
        <v>2</v>
      </c>
      <c r="F118" s="28">
        <v>3</v>
      </c>
      <c r="G118" s="28">
        <v>4</v>
      </c>
      <c r="H118" s="28">
        <v>4</v>
      </c>
      <c r="I118" s="28" t="s">
        <v>92</v>
      </c>
      <c r="J118" s="28" t="s">
        <v>88</v>
      </c>
      <c r="K118" s="28">
        <v>3</v>
      </c>
    </row>
    <row r="119" spans="1:11" ht="13.5" x14ac:dyDescent="0.25">
      <c r="A119" s="28" t="s">
        <v>102</v>
      </c>
      <c r="B119" s="28" t="s">
        <v>112</v>
      </c>
      <c r="C119" s="28">
        <v>3</v>
      </c>
      <c r="D119" s="28">
        <v>1</v>
      </c>
      <c r="E119" s="28">
        <v>5</v>
      </c>
      <c r="F119" s="28">
        <v>1</v>
      </c>
      <c r="G119" s="28">
        <v>5</v>
      </c>
      <c r="H119" s="28">
        <v>5</v>
      </c>
      <c r="I119" s="28" t="s">
        <v>92</v>
      </c>
      <c r="J119" s="28" t="s">
        <v>93</v>
      </c>
      <c r="K119" s="28">
        <v>2</v>
      </c>
    </row>
    <row r="120" spans="1:11" ht="13.5" x14ac:dyDescent="0.25">
      <c r="A120" s="28" t="s">
        <v>101</v>
      </c>
      <c r="B120" s="28" t="s">
        <v>113</v>
      </c>
      <c r="C120" s="28">
        <v>5</v>
      </c>
      <c r="D120" s="28">
        <v>2</v>
      </c>
      <c r="E120" s="28">
        <v>4</v>
      </c>
      <c r="F120" s="28">
        <v>3</v>
      </c>
      <c r="G120" s="28">
        <v>5</v>
      </c>
      <c r="H120" s="28">
        <v>4</v>
      </c>
      <c r="I120" s="28" t="s">
        <v>92</v>
      </c>
      <c r="J120" s="28" t="s">
        <v>93</v>
      </c>
      <c r="K120" s="28">
        <v>3</v>
      </c>
    </row>
    <row r="121" spans="1:11" ht="13.5" x14ac:dyDescent="0.25">
      <c r="A121" s="28" t="s">
        <v>102</v>
      </c>
      <c r="B121" s="28" t="s">
        <v>112</v>
      </c>
      <c r="C121" s="28">
        <v>4</v>
      </c>
      <c r="D121" s="28">
        <v>1</v>
      </c>
      <c r="E121" s="28">
        <v>5</v>
      </c>
      <c r="F121" s="28">
        <v>3</v>
      </c>
      <c r="G121" s="28">
        <v>3</v>
      </c>
      <c r="H121" s="28">
        <v>5</v>
      </c>
      <c r="I121" s="28" t="s">
        <v>90</v>
      </c>
      <c r="J121" s="28" t="s">
        <v>93</v>
      </c>
      <c r="K121" s="28">
        <v>2</v>
      </c>
    </row>
    <row r="122" spans="1:11" ht="13.5" x14ac:dyDescent="0.25">
      <c r="A122" s="28" t="s">
        <v>102</v>
      </c>
      <c r="B122" s="28" t="s">
        <v>112</v>
      </c>
      <c r="C122" s="28">
        <v>5</v>
      </c>
      <c r="D122" s="28">
        <v>1</v>
      </c>
      <c r="E122" s="28">
        <v>5</v>
      </c>
      <c r="F122" s="28">
        <v>4</v>
      </c>
      <c r="G122" s="28">
        <v>5</v>
      </c>
      <c r="H122" s="28">
        <v>5</v>
      </c>
      <c r="I122" s="28" t="s">
        <v>90</v>
      </c>
      <c r="J122" s="28" t="s">
        <v>88</v>
      </c>
      <c r="K122" s="28">
        <v>3</v>
      </c>
    </row>
    <row r="123" spans="1:11" ht="13.5" x14ac:dyDescent="0.25">
      <c r="A123" s="28" t="s">
        <v>102</v>
      </c>
      <c r="B123" s="28" t="s">
        <v>113</v>
      </c>
      <c r="C123" s="28">
        <v>4</v>
      </c>
      <c r="D123" s="28">
        <v>5</v>
      </c>
      <c r="E123" s="28">
        <v>4</v>
      </c>
      <c r="F123" s="28">
        <v>2</v>
      </c>
      <c r="G123" s="28">
        <v>2</v>
      </c>
      <c r="H123" s="28">
        <v>4</v>
      </c>
      <c r="I123" s="28" t="s">
        <v>90</v>
      </c>
      <c r="J123" s="28" t="s">
        <v>93</v>
      </c>
      <c r="K123" s="28">
        <v>2</v>
      </c>
    </row>
    <row r="124" spans="1:11" ht="13.5" x14ac:dyDescent="0.25">
      <c r="A124" s="28" t="s">
        <v>102</v>
      </c>
      <c r="B124" s="28" t="s">
        <v>113</v>
      </c>
      <c r="C124" s="28">
        <v>4</v>
      </c>
      <c r="D124" s="28">
        <v>2</v>
      </c>
      <c r="E124" s="28">
        <v>2</v>
      </c>
      <c r="F124" s="28">
        <v>4</v>
      </c>
      <c r="G124" s="28">
        <v>4</v>
      </c>
      <c r="H124" s="28">
        <v>4</v>
      </c>
      <c r="I124" s="28" t="s">
        <v>87</v>
      </c>
      <c r="J124" s="28" t="s">
        <v>93</v>
      </c>
      <c r="K124" s="28">
        <v>2</v>
      </c>
    </row>
    <row r="125" spans="1:11" ht="13.5" x14ac:dyDescent="0.25">
      <c r="A125" s="28" t="s">
        <v>102</v>
      </c>
      <c r="B125" s="28" t="s">
        <v>112</v>
      </c>
      <c r="C125" s="28">
        <v>4</v>
      </c>
      <c r="D125" s="28">
        <v>3</v>
      </c>
      <c r="E125" s="28">
        <v>4</v>
      </c>
      <c r="F125" s="28">
        <v>4</v>
      </c>
      <c r="G125" s="28">
        <v>3</v>
      </c>
      <c r="H125" s="28">
        <v>2</v>
      </c>
      <c r="I125" s="28" t="s">
        <v>90</v>
      </c>
      <c r="J125" s="28" t="s">
        <v>93</v>
      </c>
      <c r="K125" s="28">
        <v>2</v>
      </c>
    </row>
    <row r="126" spans="1:11" ht="13.5" x14ac:dyDescent="0.25">
      <c r="A126" s="28" t="s">
        <v>102</v>
      </c>
      <c r="B126" s="28" t="s">
        <v>112</v>
      </c>
      <c r="C126" s="28">
        <v>4</v>
      </c>
      <c r="D126" s="28">
        <v>2</v>
      </c>
      <c r="E126" s="28">
        <v>4</v>
      </c>
      <c r="F126" s="28">
        <v>3</v>
      </c>
      <c r="G126" s="28">
        <v>5</v>
      </c>
      <c r="H126" s="28">
        <v>5</v>
      </c>
      <c r="I126" s="28" t="s">
        <v>92</v>
      </c>
      <c r="J126" s="28" t="s">
        <v>93</v>
      </c>
      <c r="K126" s="28">
        <v>2</v>
      </c>
    </row>
    <row r="127" spans="1:11" ht="13.5" x14ac:dyDescent="0.25">
      <c r="A127" s="28" t="s">
        <v>102</v>
      </c>
      <c r="B127" s="28" t="s">
        <v>111</v>
      </c>
      <c r="C127" s="28">
        <v>1</v>
      </c>
      <c r="D127" s="28">
        <v>2</v>
      </c>
      <c r="E127" s="28">
        <v>5</v>
      </c>
      <c r="F127" s="28">
        <v>3</v>
      </c>
      <c r="G127" s="28">
        <v>5</v>
      </c>
      <c r="H127" s="28">
        <v>5</v>
      </c>
      <c r="I127" s="28" t="s">
        <v>92</v>
      </c>
      <c r="J127" s="28" t="s">
        <v>88</v>
      </c>
      <c r="K127" s="28">
        <v>3</v>
      </c>
    </row>
    <row r="128" spans="1:11" ht="13.5" x14ac:dyDescent="0.25">
      <c r="A128" s="28" t="s">
        <v>102</v>
      </c>
      <c r="B128" s="28" t="s">
        <v>112</v>
      </c>
      <c r="C128" s="28">
        <v>4</v>
      </c>
      <c r="D128" s="28">
        <v>3</v>
      </c>
      <c r="E128" s="28">
        <v>3</v>
      </c>
      <c r="F128" s="28">
        <v>4</v>
      </c>
      <c r="G128" s="28">
        <v>4</v>
      </c>
      <c r="H128" s="28">
        <v>3</v>
      </c>
      <c r="I128" s="28" t="s">
        <v>92</v>
      </c>
      <c r="J128" s="28" t="s">
        <v>93</v>
      </c>
      <c r="K128" s="28">
        <v>3</v>
      </c>
    </row>
    <row r="129" spans="1:11" ht="13.5" x14ac:dyDescent="0.25">
      <c r="A129" s="28" t="s">
        <v>102</v>
      </c>
      <c r="B129" s="28" t="s">
        <v>112</v>
      </c>
      <c r="C129" s="28">
        <v>3</v>
      </c>
      <c r="D129" s="28">
        <v>1</v>
      </c>
      <c r="E129" s="28">
        <v>5</v>
      </c>
      <c r="F129" s="28">
        <v>3</v>
      </c>
      <c r="G129" s="28">
        <v>5</v>
      </c>
      <c r="H129" s="28">
        <v>5</v>
      </c>
      <c r="I129" s="28" t="s">
        <v>90</v>
      </c>
      <c r="J129" s="28" t="s">
        <v>93</v>
      </c>
      <c r="K129" s="28">
        <v>1</v>
      </c>
    </row>
    <row r="130" spans="1:11" ht="13.5" x14ac:dyDescent="0.25">
      <c r="A130" s="28" t="s">
        <v>102</v>
      </c>
      <c r="B130" s="28" t="s">
        <v>110</v>
      </c>
      <c r="C130" s="28">
        <v>4</v>
      </c>
      <c r="D130" s="28">
        <v>1</v>
      </c>
      <c r="E130" s="28">
        <v>4</v>
      </c>
      <c r="F130" s="28">
        <v>1</v>
      </c>
      <c r="G130" s="28">
        <v>5</v>
      </c>
      <c r="H130" s="28">
        <v>5</v>
      </c>
      <c r="I130" s="28" t="s">
        <v>90</v>
      </c>
      <c r="J130" s="28" t="s">
        <v>93</v>
      </c>
      <c r="K130" s="28">
        <v>1</v>
      </c>
    </row>
    <row r="131" spans="1:11" ht="13.5" x14ac:dyDescent="0.25">
      <c r="A131" s="28" t="s">
        <v>102</v>
      </c>
      <c r="B131" s="28" t="s">
        <v>112</v>
      </c>
      <c r="C131" s="28">
        <v>5</v>
      </c>
      <c r="D131" s="28">
        <v>1</v>
      </c>
      <c r="E131" s="28">
        <v>3</v>
      </c>
      <c r="F131" s="28">
        <v>1</v>
      </c>
      <c r="G131" s="28">
        <v>5</v>
      </c>
      <c r="H131" s="28">
        <v>5</v>
      </c>
      <c r="I131" s="28" t="s">
        <v>92</v>
      </c>
      <c r="J131" s="28" t="s">
        <v>88</v>
      </c>
      <c r="K131" s="28">
        <v>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1"/>
  <sheetViews>
    <sheetView workbookViewId="0">
      <pane ySplit="1" topLeftCell="A2" activePane="bottomLeft" state="frozen"/>
      <selection pane="bottomLeft" activeCell="F67" sqref="F67"/>
    </sheetView>
  </sheetViews>
  <sheetFormatPr defaultColWidth="11" defaultRowHeight="15.75" customHeight="1" x14ac:dyDescent="0.25"/>
  <cols>
    <col min="1" max="1" width="8.25" style="27" customWidth="1"/>
    <col min="2" max="2" width="8.5" style="27" customWidth="1"/>
    <col min="3" max="3" width="10.125" style="27" customWidth="1"/>
    <col min="4" max="4" width="10.25" style="27" customWidth="1"/>
    <col min="5" max="5" width="9.75" style="27" customWidth="1"/>
    <col min="6" max="6" width="9" style="27" customWidth="1"/>
    <col min="7" max="7" width="7.625" style="27" customWidth="1"/>
    <col min="8" max="8" width="9.875" style="27" customWidth="1"/>
    <col min="9" max="9" width="9.375" style="27" customWidth="1"/>
    <col min="10" max="10" width="8" style="27" customWidth="1"/>
    <col min="11" max="11" width="8.5" style="27" customWidth="1"/>
    <col min="12" max="12" width="9.625" style="27" customWidth="1"/>
    <col min="13" max="14" width="9.875" style="27" customWidth="1"/>
    <col min="15" max="15" width="11.25" style="27" customWidth="1"/>
    <col min="16" max="17" width="16.5" style="27" customWidth="1"/>
    <col min="18" max="16384" width="11" style="27"/>
  </cols>
  <sheetData>
    <row r="1" spans="1:11" ht="15.75" customHeight="1" x14ac:dyDescent="0.25">
      <c r="A1" s="26" t="s">
        <v>74</v>
      </c>
      <c r="B1" s="26" t="s">
        <v>75</v>
      </c>
      <c r="C1" s="26" t="s">
        <v>76</v>
      </c>
      <c r="D1" s="26" t="s">
        <v>77</v>
      </c>
      <c r="E1" s="26" t="s">
        <v>78</v>
      </c>
      <c r="F1" s="26" t="s">
        <v>79</v>
      </c>
      <c r="G1" s="26" t="s">
        <v>80</v>
      </c>
      <c r="H1" s="26" t="s">
        <v>81</v>
      </c>
      <c r="I1" s="26" t="s">
        <v>82</v>
      </c>
      <c r="J1" s="26" t="s">
        <v>83</v>
      </c>
      <c r="K1" s="26" t="s">
        <v>84</v>
      </c>
    </row>
    <row r="2" spans="1:11" ht="13.5" x14ac:dyDescent="0.25">
      <c r="A2" s="28">
        <f>HLOOKUP('설문응답 (수정)'!A2,설문!$E$4:$J$15,12,0)</f>
        <v>1</v>
      </c>
      <c r="B2" s="28">
        <f>HLOOKUP('설문응답 (수정)'!B2,설문!$E$5:$J$15,11,0)</f>
        <v>2</v>
      </c>
      <c r="C2" s="28">
        <v>3</v>
      </c>
      <c r="D2" s="28">
        <v>3</v>
      </c>
      <c r="E2" s="28">
        <v>3</v>
      </c>
      <c r="F2" s="28">
        <v>3</v>
      </c>
      <c r="G2" s="28">
        <v>3</v>
      </c>
      <c r="H2" s="28">
        <v>3</v>
      </c>
      <c r="I2" s="28">
        <f>HLOOKUP('설문응답 (수정)'!I2,설문!$E$12:$H$15,4,0)</f>
        <v>1</v>
      </c>
      <c r="J2" s="28">
        <f>HLOOKUP('설문응답 (수정)'!J2,설문!$E$13:$G$15,3,0)</f>
        <v>1</v>
      </c>
      <c r="K2" s="28">
        <v>3</v>
      </c>
    </row>
    <row r="3" spans="1:11" ht="13.5" x14ac:dyDescent="0.25">
      <c r="A3" s="28">
        <f>HLOOKUP('설문응답 (수정)'!A3,설문!$E$4:$J$15,12,0)</f>
        <v>1</v>
      </c>
      <c r="B3" s="28">
        <f>HLOOKUP('설문응답 (수정)'!B3,설문!$E$5:$J$15,11,0)</f>
        <v>1</v>
      </c>
      <c r="C3" s="28">
        <v>5</v>
      </c>
      <c r="D3" s="28">
        <v>1</v>
      </c>
      <c r="E3" s="28">
        <v>4</v>
      </c>
      <c r="F3" s="28">
        <v>3</v>
      </c>
      <c r="G3" s="28">
        <v>4</v>
      </c>
      <c r="H3" s="28">
        <v>4</v>
      </c>
      <c r="I3" s="28">
        <f>HLOOKUP('설문응답 (수정)'!I3,설문!$E$12:$H$15,4,0)</f>
        <v>3</v>
      </c>
      <c r="J3" s="28">
        <f>HLOOKUP('설문응답 (수정)'!J3,설문!$E$13:$G$15,3,0)</f>
        <v>1</v>
      </c>
      <c r="K3" s="28">
        <v>1</v>
      </c>
    </row>
    <row r="4" spans="1:11" ht="13.5" x14ac:dyDescent="0.25">
      <c r="A4" s="28">
        <f>HLOOKUP('설문응답 (수정)'!A4,설문!$E$4:$J$15,12,0)</f>
        <v>1</v>
      </c>
      <c r="B4" s="28">
        <f>HLOOKUP('설문응답 (수정)'!B4,설문!$E$5:$J$15,11,0)</f>
        <v>2</v>
      </c>
      <c r="C4" s="28">
        <v>3</v>
      </c>
      <c r="D4" s="28">
        <v>2</v>
      </c>
      <c r="E4" s="28">
        <v>1</v>
      </c>
      <c r="F4" s="28">
        <v>2</v>
      </c>
      <c r="G4" s="28">
        <v>2</v>
      </c>
      <c r="H4" s="28">
        <v>5</v>
      </c>
      <c r="I4" s="28">
        <f>HLOOKUP('설문응답 (수정)'!I4,설문!$E$12:$H$15,4,0)</f>
        <v>1</v>
      </c>
      <c r="J4" s="28">
        <f>HLOOKUP('설문응답 (수정)'!J4,설문!$E$13:$G$15,3,0)</f>
        <v>3</v>
      </c>
      <c r="K4" s="28">
        <v>1</v>
      </c>
    </row>
    <row r="5" spans="1:11" ht="13.5" x14ac:dyDescent="0.25">
      <c r="A5" s="28">
        <f>HLOOKUP('설문응답 (수정)'!A5,설문!$E$4:$J$15,12,0)</f>
        <v>1</v>
      </c>
      <c r="B5" s="28">
        <f>HLOOKUP('설문응답 (수정)'!B5,설문!$E$5:$J$15,11,0)</f>
        <v>2</v>
      </c>
      <c r="C5" s="28">
        <v>5</v>
      </c>
      <c r="D5" s="28">
        <v>2</v>
      </c>
      <c r="E5" s="28">
        <v>4</v>
      </c>
      <c r="F5" s="28">
        <v>3</v>
      </c>
      <c r="G5" s="28">
        <v>4</v>
      </c>
      <c r="H5" s="28">
        <v>4</v>
      </c>
      <c r="I5" s="28">
        <f>HLOOKUP('설문응답 (수정)'!I5,설문!$E$12:$H$15,4,0)</f>
        <v>2</v>
      </c>
      <c r="J5" s="28">
        <f>HLOOKUP('설문응답 (수정)'!J5,설문!$E$13:$G$15,3,0)</f>
        <v>2</v>
      </c>
      <c r="K5" s="28">
        <v>2</v>
      </c>
    </row>
    <row r="6" spans="1:11" ht="13.5" x14ac:dyDescent="0.25">
      <c r="A6" s="28">
        <f>HLOOKUP('설문응답 (수정)'!A6,설문!$E$4:$J$15,12,0)</f>
        <v>1</v>
      </c>
      <c r="B6" s="28">
        <f>HLOOKUP('설문응답 (수정)'!B6,설문!$E$5:$J$15,11,0)</f>
        <v>2</v>
      </c>
      <c r="C6" s="28">
        <v>4</v>
      </c>
      <c r="D6" s="28">
        <v>2</v>
      </c>
      <c r="E6" s="28">
        <v>5</v>
      </c>
      <c r="F6" s="28">
        <v>3</v>
      </c>
      <c r="G6" s="28">
        <v>5</v>
      </c>
      <c r="H6" s="28">
        <v>5</v>
      </c>
      <c r="I6" s="28">
        <f>HLOOKUP('설문응답 (수정)'!I6,설문!$E$12:$H$15,4,0)</f>
        <v>3</v>
      </c>
      <c r="J6" s="28">
        <f>HLOOKUP('설문응답 (수정)'!J6,설문!$E$13:$G$15,3,0)</f>
        <v>2</v>
      </c>
      <c r="K6" s="28">
        <v>4</v>
      </c>
    </row>
    <row r="7" spans="1:11" ht="13.5" x14ac:dyDescent="0.25">
      <c r="A7" s="28">
        <f>HLOOKUP('설문응답 (수정)'!A7,설문!$E$4:$J$15,12,0)</f>
        <v>1</v>
      </c>
      <c r="B7" s="28">
        <f>HLOOKUP('설문응답 (수정)'!B7,설문!$E$5:$J$15,11,0)</f>
        <v>2</v>
      </c>
      <c r="C7" s="28">
        <v>5</v>
      </c>
      <c r="D7" s="28">
        <v>1</v>
      </c>
      <c r="E7" s="28">
        <v>5</v>
      </c>
      <c r="F7" s="28">
        <v>1</v>
      </c>
      <c r="G7" s="28">
        <v>5</v>
      </c>
      <c r="H7" s="28">
        <v>5</v>
      </c>
      <c r="I7" s="28">
        <f>HLOOKUP('설문응답 (수정)'!I7,설문!$E$12:$H$15,4,0)</f>
        <v>2</v>
      </c>
      <c r="J7" s="28">
        <f>HLOOKUP('설문응답 (수정)'!J7,설문!$E$13:$G$15,3,0)</f>
        <v>2</v>
      </c>
      <c r="K7" s="28">
        <v>1</v>
      </c>
    </row>
    <row r="8" spans="1:11" ht="13.5" x14ac:dyDescent="0.25">
      <c r="A8" s="28">
        <f>HLOOKUP('설문응답 (수정)'!A8,설문!$E$4:$J$15,12,0)</f>
        <v>1</v>
      </c>
      <c r="B8" s="28">
        <f>HLOOKUP('설문응답 (수정)'!B8,설문!$E$5:$J$15,11,0)</f>
        <v>1</v>
      </c>
      <c r="C8" s="28">
        <v>5</v>
      </c>
      <c r="D8" s="28">
        <v>2</v>
      </c>
      <c r="E8" s="28">
        <v>2</v>
      </c>
      <c r="F8" s="28">
        <v>2</v>
      </c>
      <c r="G8" s="28">
        <v>5</v>
      </c>
      <c r="H8" s="28">
        <v>5</v>
      </c>
      <c r="I8" s="28">
        <f>HLOOKUP('설문응답 (수정)'!I8,설문!$E$12:$H$15,4,0)</f>
        <v>3</v>
      </c>
      <c r="J8" s="28">
        <f>HLOOKUP('설문응답 (수정)'!J8,설문!$E$13:$G$15,3,0)</f>
        <v>1</v>
      </c>
      <c r="K8" s="28">
        <v>1</v>
      </c>
    </row>
    <row r="9" spans="1:11" ht="13.5" x14ac:dyDescent="0.25">
      <c r="A9" s="28">
        <f>HLOOKUP('설문응답 (수정)'!A9,설문!$E$4:$J$15,12,0)</f>
        <v>1</v>
      </c>
      <c r="B9" s="28">
        <f>HLOOKUP('설문응답 (수정)'!B9,설문!$E$5:$J$15,11,0)</f>
        <v>2</v>
      </c>
      <c r="C9" s="28">
        <v>4</v>
      </c>
      <c r="D9" s="28">
        <v>1</v>
      </c>
      <c r="E9" s="28">
        <v>3</v>
      </c>
      <c r="F9" s="28">
        <v>3</v>
      </c>
      <c r="G9" s="28">
        <v>5</v>
      </c>
      <c r="H9" s="28">
        <v>5</v>
      </c>
      <c r="I9" s="28">
        <f>HLOOKUP('설문응답 (수정)'!I9,설문!$E$12:$H$15,4,0)</f>
        <v>2</v>
      </c>
      <c r="J9" s="28">
        <f>HLOOKUP('설문응답 (수정)'!J9,설문!$E$13:$G$15,3,0)</f>
        <v>1</v>
      </c>
      <c r="K9" s="28">
        <v>3</v>
      </c>
    </row>
    <row r="10" spans="1:11" ht="13.5" x14ac:dyDescent="0.25">
      <c r="A10" s="28">
        <f>HLOOKUP('설문응답 (수정)'!A10,설문!$E$4:$J$15,12,0)</f>
        <v>1</v>
      </c>
      <c r="B10" s="28">
        <f>HLOOKUP('설문응답 (수정)'!B10,설문!$E$5:$J$15,11,0)</f>
        <v>2</v>
      </c>
      <c r="C10" s="28">
        <v>5</v>
      </c>
      <c r="D10" s="28">
        <v>2</v>
      </c>
      <c r="E10" s="28">
        <v>4</v>
      </c>
      <c r="F10" s="28">
        <v>2</v>
      </c>
      <c r="G10" s="28">
        <v>5</v>
      </c>
      <c r="H10" s="28">
        <v>5</v>
      </c>
      <c r="I10" s="28">
        <f>HLOOKUP('설문응답 (수정)'!I10,설문!$E$12:$H$15,4,0)</f>
        <v>1</v>
      </c>
      <c r="J10" s="28">
        <f>HLOOKUP('설문응답 (수정)'!J10,설문!$E$13:$G$15,3,0)</f>
        <v>2</v>
      </c>
      <c r="K10" s="28">
        <v>1</v>
      </c>
    </row>
    <row r="11" spans="1:11" ht="13.5" x14ac:dyDescent="0.25">
      <c r="A11" s="28">
        <f>HLOOKUP('설문응답 (수정)'!A11,설문!$E$4:$J$15,12,0)</f>
        <v>1</v>
      </c>
      <c r="B11" s="28">
        <f>HLOOKUP('설문응답 (수정)'!B11,설문!$E$5:$J$15,11,0)</f>
        <v>1</v>
      </c>
      <c r="C11" s="28">
        <v>4</v>
      </c>
      <c r="D11" s="28">
        <v>3</v>
      </c>
      <c r="E11" s="28">
        <v>3</v>
      </c>
      <c r="F11" s="28">
        <v>4</v>
      </c>
      <c r="G11" s="28">
        <v>4</v>
      </c>
      <c r="H11" s="28">
        <v>4</v>
      </c>
      <c r="I11" s="28">
        <f>HLOOKUP('설문응답 (수정)'!I11,설문!$E$12:$H$15,4,0)</f>
        <v>3</v>
      </c>
      <c r="J11" s="28">
        <f>HLOOKUP('설문응답 (수정)'!J11,설문!$E$13:$G$15,3,0)</f>
        <v>2</v>
      </c>
      <c r="K11" s="28">
        <v>3</v>
      </c>
    </row>
    <row r="12" spans="1:11" ht="13.5" x14ac:dyDescent="0.25">
      <c r="A12" s="28">
        <f>HLOOKUP('설문응답 (수정)'!A12,설문!$E$4:$J$15,12,0)</f>
        <v>1</v>
      </c>
      <c r="B12" s="28">
        <f>HLOOKUP('설문응답 (수정)'!B12,설문!$E$5:$J$15,11,0)</f>
        <v>1</v>
      </c>
      <c r="C12" s="28">
        <v>4</v>
      </c>
      <c r="D12" s="28">
        <v>1</v>
      </c>
      <c r="E12" s="28">
        <v>5</v>
      </c>
      <c r="F12" s="28">
        <v>1</v>
      </c>
      <c r="G12" s="28">
        <v>4</v>
      </c>
      <c r="H12" s="28">
        <v>5</v>
      </c>
      <c r="I12" s="28">
        <f>HLOOKUP('설문응답 (수정)'!I12,설문!$E$12:$H$15,4,0)</f>
        <v>2</v>
      </c>
      <c r="J12" s="28">
        <f>HLOOKUP('설문응답 (수정)'!J12,설문!$E$13:$G$15,3,0)</f>
        <v>2</v>
      </c>
      <c r="K12" s="28">
        <v>1</v>
      </c>
    </row>
    <row r="13" spans="1:11" ht="13.5" x14ac:dyDescent="0.25">
      <c r="A13" s="28">
        <f>HLOOKUP('설문응답 (수정)'!A13,설문!$E$4:$J$15,12,0)</f>
        <v>1</v>
      </c>
      <c r="B13" s="28">
        <f>HLOOKUP('설문응답 (수정)'!B13,설문!$E$5:$J$15,11,0)</f>
        <v>3</v>
      </c>
      <c r="C13" s="28">
        <v>5</v>
      </c>
      <c r="D13" s="28">
        <v>1</v>
      </c>
      <c r="E13" s="28">
        <v>5</v>
      </c>
      <c r="F13" s="28">
        <v>2</v>
      </c>
      <c r="G13" s="28">
        <v>5</v>
      </c>
      <c r="H13" s="28">
        <v>5</v>
      </c>
      <c r="I13" s="28">
        <f>HLOOKUP('설문응답 (수정)'!I13,설문!$E$12:$H$15,4,0)</f>
        <v>3</v>
      </c>
      <c r="J13" s="28">
        <f>HLOOKUP('설문응답 (수정)'!J13,설문!$E$13:$G$15,3,0)</f>
        <v>1</v>
      </c>
      <c r="K13" s="28">
        <v>1</v>
      </c>
    </row>
    <row r="14" spans="1:11" ht="13.5" x14ac:dyDescent="0.25">
      <c r="A14" s="28">
        <f>HLOOKUP('설문응답 (수정)'!A14,설문!$E$4:$J$15,12,0)</f>
        <v>1</v>
      </c>
      <c r="B14" s="28">
        <f>HLOOKUP('설문응답 (수정)'!B14,설문!$E$5:$J$15,11,0)</f>
        <v>2</v>
      </c>
      <c r="C14" s="28">
        <v>5</v>
      </c>
      <c r="D14" s="28">
        <v>5</v>
      </c>
      <c r="E14" s="28">
        <v>4</v>
      </c>
      <c r="F14" s="28">
        <v>3</v>
      </c>
      <c r="G14" s="28">
        <v>3</v>
      </c>
      <c r="H14" s="28">
        <v>5</v>
      </c>
      <c r="I14" s="28">
        <f>HLOOKUP('설문응답 (수정)'!I14,설문!$E$12:$H$15,4,0)</f>
        <v>2</v>
      </c>
      <c r="J14" s="28">
        <f>HLOOKUP('설문응답 (수정)'!J14,설문!$E$13:$G$15,3,0)</f>
        <v>2</v>
      </c>
      <c r="K14" s="28">
        <v>2</v>
      </c>
    </row>
    <row r="15" spans="1:11" ht="13.5" x14ac:dyDescent="0.25">
      <c r="A15" s="28">
        <f>HLOOKUP('설문응답 (수정)'!A15,설문!$E$4:$J$15,12,0)</f>
        <v>3</v>
      </c>
      <c r="B15" s="28">
        <f>HLOOKUP('설문응답 (수정)'!B15,설문!$E$5:$J$15,11,0)</f>
        <v>5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8">
        <f>HLOOKUP('설문응답 (수정)'!I15,설문!$E$12:$H$15,4,0)</f>
        <v>3</v>
      </c>
      <c r="J15" s="28">
        <f>HLOOKUP('설문응답 (수정)'!J15,설문!$E$13:$G$15,3,0)</f>
        <v>2</v>
      </c>
      <c r="K15" s="28">
        <v>3</v>
      </c>
    </row>
    <row r="16" spans="1:11" ht="13.5" x14ac:dyDescent="0.25">
      <c r="A16" s="28">
        <f>HLOOKUP('설문응답 (수정)'!A16,설문!$E$4:$J$15,12,0)</f>
        <v>1</v>
      </c>
      <c r="B16" s="28">
        <f>HLOOKUP('설문응답 (수정)'!B16,설문!$E$5:$J$15,11,0)</f>
        <v>2</v>
      </c>
      <c r="C16" s="28">
        <v>4</v>
      </c>
      <c r="D16" s="28">
        <v>1</v>
      </c>
      <c r="E16" s="28">
        <v>4</v>
      </c>
      <c r="F16" s="28">
        <v>2</v>
      </c>
      <c r="G16" s="28">
        <v>1</v>
      </c>
      <c r="H16" s="28">
        <v>4</v>
      </c>
      <c r="I16" s="28">
        <f>HLOOKUP('설문응답 (수정)'!I16,설문!$E$12:$H$15,4,0)</f>
        <v>3</v>
      </c>
      <c r="J16" s="28">
        <f>HLOOKUP('설문응답 (수정)'!J16,설문!$E$13:$G$15,3,0)</f>
        <v>2</v>
      </c>
      <c r="K16" s="28">
        <v>2</v>
      </c>
    </row>
    <row r="17" spans="1:11" ht="13.5" x14ac:dyDescent="0.25">
      <c r="A17" s="28">
        <f>HLOOKUP('설문응답 (수정)'!A17,설문!$E$4:$J$15,12,0)</f>
        <v>1</v>
      </c>
      <c r="B17" s="28">
        <f>HLOOKUP('설문응답 (수정)'!B17,설문!$E$5:$J$15,11,0)</f>
        <v>2</v>
      </c>
      <c r="C17" s="28">
        <v>4</v>
      </c>
      <c r="D17" s="28">
        <v>2</v>
      </c>
      <c r="E17" s="28">
        <v>5</v>
      </c>
      <c r="F17" s="28">
        <v>1</v>
      </c>
      <c r="G17" s="28">
        <v>5</v>
      </c>
      <c r="H17" s="28">
        <v>5</v>
      </c>
      <c r="I17" s="28">
        <f>HLOOKUP('설문응답 (수정)'!I17,설문!$E$12:$H$15,4,0)</f>
        <v>3</v>
      </c>
      <c r="J17" s="28">
        <f>HLOOKUP('설문응답 (수정)'!J17,설문!$E$13:$G$15,3,0)</f>
        <v>1</v>
      </c>
      <c r="K17" s="28">
        <v>2</v>
      </c>
    </row>
    <row r="18" spans="1:11" ht="13.5" x14ac:dyDescent="0.25">
      <c r="A18" s="28">
        <f>HLOOKUP('설문응답 (수정)'!A18,설문!$E$4:$J$15,12,0)</f>
        <v>1</v>
      </c>
      <c r="B18" s="28">
        <f>HLOOKUP('설문응답 (수정)'!B18,설문!$E$5:$J$15,11,0)</f>
        <v>5</v>
      </c>
      <c r="C18" s="28">
        <v>5</v>
      </c>
      <c r="D18" s="28">
        <v>2</v>
      </c>
      <c r="E18" s="28">
        <v>4</v>
      </c>
      <c r="F18" s="28">
        <v>3</v>
      </c>
      <c r="G18" s="28">
        <v>4</v>
      </c>
      <c r="H18" s="28">
        <v>4</v>
      </c>
      <c r="I18" s="30" t="e">
        <f>HLOOKUP('설문응답 (수정)'!I18,설문!$E$12:$H$15,4,0)</f>
        <v>#N/A</v>
      </c>
      <c r="J18" s="28">
        <f>HLOOKUP('설문응답 (수정)'!J18,설문!$E$13:$G$15,3,0)</f>
        <v>2</v>
      </c>
      <c r="K18" s="28">
        <v>3</v>
      </c>
    </row>
    <row r="19" spans="1:11" ht="13.5" x14ac:dyDescent="0.25">
      <c r="A19" s="28">
        <f>HLOOKUP('설문응답 (수정)'!A19,설문!$E$4:$J$15,12,0)</f>
        <v>1</v>
      </c>
      <c r="B19" s="28">
        <f>HLOOKUP('설문응답 (수정)'!B19,설문!$E$5:$J$15,11,0)</f>
        <v>5</v>
      </c>
      <c r="C19" s="28">
        <v>5</v>
      </c>
      <c r="D19" s="28">
        <v>1</v>
      </c>
      <c r="E19" s="28">
        <v>3</v>
      </c>
      <c r="F19" s="28">
        <v>2</v>
      </c>
      <c r="G19" s="28">
        <v>4</v>
      </c>
      <c r="H19" s="28">
        <v>4</v>
      </c>
      <c r="I19" s="28">
        <f>HLOOKUP('설문응답 (수정)'!I19,설문!$E$12:$H$15,4,0)</f>
        <v>3</v>
      </c>
      <c r="J19" s="28">
        <f>HLOOKUP('설문응답 (수정)'!J19,설문!$E$13:$G$15,3,0)</f>
        <v>2</v>
      </c>
      <c r="K19" s="28">
        <v>2</v>
      </c>
    </row>
    <row r="20" spans="1:11" ht="13.5" x14ac:dyDescent="0.25">
      <c r="A20" s="28">
        <f>HLOOKUP('설문응답 (수정)'!A20,설문!$E$4:$J$15,12,0)</f>
        <v>1</v>
      </c>
      <c r="B20" s="28">
        <f>HLOOKUP('설문응답 (수정)'!B20,설문!$E$5:$J$15,11,0)</f>
        <v>2</v>
      </c>
      <c r="C20" s="28">
        <v>4</v>
      </c>
      <c r="D20" s="28">
        <v>1</v>
      </c>
      <c r="E20" s="28">
        <v>3</v>
      </c>
      <c r="F20" s="28">
        <v>5</v>
      </c>
      <c r="G20" s="28">
        <v>5</v>
      </c>
      <c r="H20" s="28">
        <v>5</v>
      </c>
      <c r="I20" s="28">
        <f>HLOOKUP('설문응답 (수정)'!I20,설문!$E$12:$H$15,4,0)</f>
        <v>3</v>
      </c>
      <c r="J20" s="28">
        <f>HLOOKUP('설문응답 (수정)'!J20,설문!$E$13:$G$15,3,0)</f>
        <v>1</v>
      </c>
      <c r="K20" s="28">
        <v>1</v>
      </c>
    </row>
    <row r="21" spans="1:11" ht="13.5" x14ac:dyDescent="0.25">
      <c r="A21" s="28">
        <f>HLOOKUP('설문응답 (수정)'!A21,설문!$E$4:$J$15,12,0)</f>
        <v>1</v>
      </c>
      <c r="B21" s="28">
        <f>HLOOKUP('설문응답 (수정)'!B21,설문!$E$5:$J$15,11,0)</f>
        <v>1</v>
      </c>
      <c r="C21" s="28">
        <v>5</v>
      </c>
      <c r="D21" s="28">
        <v>1</v>
      </c>
      <c r="E21" s="28">
        <v>3</v>
      </c>
      <c r="F21" s="28">
        <v>4</v>
      </c>
      <c r="G21" s="28">
        <v>4</v>
      </c>
      <c r="H21" s="28">
        <v>5</v>
      </c>
      <c r="I21" s="28">
        <f>HLOOKUP('설문응답 (수정)'!I21,설문!$E$12:$H$15,4,0)</f>
        <v>2</v>
      </c>
      <c r="J21" s="28">
        <f>HLOOKUP('설문응답 (수정)'!J21,설문!$E$13:$G$15,3,0)</f>
        <v>2</v>
      </c>
      <c r="K21" s="28">
        <v>1</v>
      </c>
    </row>
    <row r="22" spans="1:11" ht="13.5" x14ac:dyDescent="0.25">
      <c r="A22" s="28">
        <f>HLOOKUP('설문응답 (수정)'!A22,설문!$E$4:$J$15,12,0)</f>
        <v>2</v>
      </c>
      <c r="B22" s="28">
        <f>HLOOKUP('설문응답 (수정)'!B22,설문!$E$5:$J$15,11,0)</f>
        <v>4</v>
      </c>
      <c r="C22" s="28">
        <v>2</v>
      </c>
      <c r="D22" s="28">
        <v>2</v>
      </c>
      <c r="E22" s="28">
        <v>4</v>
      </c>
      <c r="F22" s="28">
        <v>4</v>
      </c>
      <c r="G22" s="28">
        <v>4</v>
      </c>
      <c r="H22" s="28">
        <v>4</v>
      </c>
      <c r="I22" s="28">
        <f>HLOOKUP('설문응답 (수정)'!I22,설문!$E$12:$H$15,4,0)</f>
        <v>3</v>
      </c>
      <c r="J22" s="28">
        <f>HLOOKUP('설문응답 (수정)'!J22,설문!$E$13:$G$15,3,0)</f>
        <v>2</v>
      </c>
      <c r="K22" s="28">
        <v>2</v>
      </c>
    </row>
    <row r="23" spans="1:11" ht="13.5" x14ac:dyDescent="0.25">
      <c r="A23" s="28">
        <f>HLOOKUP('설문응답 (수정)'!A23,설문!$E$4:$J$15,12,0)</f>
        <v>2</v>
      </c>
      <c r="B23" s="28">
        <f>HLOOKUP('설문응답 (수정)'!B23,설문!$E$5:$J$15,11,0)</f>
        <v>4</v>
      </c>
      <c r="C23" s="28">
        <v>5</v>
      </c>
      <c r="D23" s="28">
        <v>1</v>
      </c>
      <c r="E23" s="28">
        <v>4</v>
      </c>
      <c r="F23" s="28">
        <v>3</v>
      </c>
      <c r="G23" s="28">
        <v>5</v>
      </c>
      <c r="H23" s="28">
        <v>5</v>
      </c>
      <c r="I23" s="28">
        <f>HLOOKUP('설문응답 (수정)'!I23,설문!$E$12:$H$15,4,0)</f>
        <v>2</v>
      </c>
      <c r="J23" s="28">
        <f>HLOOKUP('설문응답 (수정)'!J23,설문!$E$13:$G$15,3,0)</f>
        <v>2</v>
      </c>
      <c r="K23" s="28">
        <v>2</v>
      </c>
    </row>
    <row r="24" spans="1:11" ht="13.5" x14ac:dyDescent="0.25">
      <c r="A24" s="28">
        <f>HLOOKUP('설문응답 (수정)'!A24,설문!$E$4:$J$15,12,0)</f>
        <v>2</v>
      </c>
      <c r="B24" s="28">
        <f>HLOOKUP('설문응답 (수정)'!B24,설문!$E$5:$J$15,11,0)</f>
        <v>5</v>
      </c>
      <c r="C24" s="28">
        <v>4</v>
      </c>
      <c r="D24" s="28">
        <v>3</v>
      </c>
      <c r="E24" s="28">
        <v>3</v>
      </c>
      <c r="F24" s="28">
        <v>2</v>
      </c>
      <c r="G24" s="28">
        <v>4</v>
      </c>
      <c r="H24" s="28">
        <v>5</v>
      </c>
      <c r="I24" s="28">
        <f>HLOOKUP('설문응답 (수정)'!I24,설문!$E$12:$H$15,4,0)</f>
        <v>3</v>
      </c>
      <c r="J24" s="28">
        <f>HLOOKUP('설문응답 (수정)'!J24,설문!$E$13:$G$15,3,0)</f>
        <v>1</v>
      </c>
      <c r="K24" s="28">
        <v>3</v>
      </c>
    </row>
    <row r="25" spans="1:11" ht="13.5" x14ac:dyDescent="0.25">
      <c r="A25" s="28">
        <f>HLOOKUP('설문응답 (수정)'!A25,설문!$E$4:$J$15,12,0)</f>
        <v>2</v>
      </c>
      <c r="B25" s="28">
        <f>HLOOKUP('설문응답 (수정)'!B25,설문!$E$5:$J$15,11,0)</f>
        <v>6</v>
      </c>
      <c r="C25" s="28">
        <v>5</v>
      </c>
      <c r="D25" s="28">
        <v>1</v>
      </c>
      <c r="E25" s="28">
        <v>2</v>
      </c>
      <c r="F25" s="28">
        <v>4</v>
      </c>
      <c r="G25" s="28">
        <v>5</v>
      </c>
      <c r="H25" s="28">
        <v>5</v>
      </c>
      <c r="I25" s="28">
        <f>HLOOKUP('설문응답 (수정)'!I25,설문!$E$12:$H$15,4,0)</f>
        <v>2</v>
      </c>
      <c r="J25" s="28">
        <f>HLOOKUP('설문응답 (수정)'!J25,설문!$E$13:$G$15,3,0)</f>
        <v>2</v>
      </c>
      <c r="K25" s="28">
        <v>3</v>
      </c>
    </row>
    <row r="26" spans="1:11" ht="13.5" x14ac:dyDescent="0.25">
      <c r="A26" s="28">
        <f>HLOOKUP('설문응답 (수정)'!A26,설문!$E$4:$J$15,12,0)</f>
        <v>2</v>
      </c>
      <c r="B26" s="28">
        <f>HLOOKUP('설문응답 (수정)'!B26,설문!$E$5:$J$15,11,0)</f>
        <v>5</v>
      </c>
      <c r="C26" s="28">
        <v>5</v>
      </c>
      <c r="D26" s="28">
        <v>1</v>
      </c>
      <c r="E26" s="28">
        <v>3</v>
      </c>
      <c r="F26" s="28">
        <v>4</v>
      </c>
      <c r="G26" s="28">
        <v>5</v>
      </c>
      <c r="H26" s="28">
        <v>5</v>
      </c>
      <c r="I26" s="28">
        <f>HLOOKUP('설문응답 (수정)'!I26,설문!$E$12:$H$15,4,0)</f>
        <v>2</v>
      </c>
      <c r="J26" s="28">
        <f>HLOOKUP('설문응답 (수정)'!J26,설문!$E$13:$G$15,3,0)</f>
        <v>1</v>
      </c>
      <c r="K26" s="28">
        <v>1</v>
      </c>
    </row>
    <row r="27" spans="1:11" ht="13.5" x14ac:dyDescent="0.25">
      <c r="A27" s="28">
        <f>HLOOKUP('설문응답 (수정)'!A27,설문!$E$4:$J$15,12,0)</f>
        <v>2</v>
      </c>
      <c r="B27" s="28">
        <f>HLOOKUP('설문응답 (수정)'!B27,설문!$E$5:$J$15,11,0)</f>
        <v>5</v>
      </c>
      <c r="C27" s="28">
        <v>5</v>
      </c>
      <c r="D27" s="28">
        <v>3</v>
      </c>
      <c r="E27" s="28">
        <v>4</v>
      </c>
      <c r="F27" s="28">
        <v>5</v>
      </c>
      <c r="G27" s="28">
        <v>5</v>
      </c>
      <c r="H27" s="28">
        <v>4</v>
      </c>
      <c r="I27" s="28">
        <f>HLOOKUP('설문응답 (수정)'!I27,설문!$E$12:$H$15,4,0)</f>
        <v>2</v>
      </c>
      <c r="J27" s="28">
        <f>HLOOKUP('설문응답 (수정)'!J27,설문!$E$13:$G$15,3,0)</f>
        <v>3</v>
      </c>
      <c r="K27" s="28">
        <v>2</v>
      </c>
    </row>
    <row r="28" spans="1:11" ht="13.5" x14ac:dyDescent="0.25">
      <c r="A28" s="28">
        <f>HLOOKUP('설문응답 (수정)'!A28,설문!$E$4:$J$15,12,0)</f>
        <v>2</v>
      </c>
      <c r="B28" s="28">
        <f>HLOOKUP('설문응답 (수정)'!B28,설문!$E$5:$J$15,11,0)</f>
        <v>5</v>
      </c>
      <c r="C28" s="28">
        <v>5</v>
      </c>
      <c r="D28" s="28">
        <v>1</v>
      </c>
      <c r="E28" s="28">
        <v>3</v>
      </c>
      <c r="F28" s="28">
        <v>4</v>
      </c>
      <c r="G28" s="28">
        <v>3</v>
      </c>
      <c r="H28" s="28">
        <v>5</v>
      </c>
      <c r="I28" s="28">
        <f>HLOOKUP('설문응답 (수정)'!I28,설문!$E$12:$H$15,4,0)</f>
        <v>2</v>
      </c>
      <c r="J28" s="28">
        <f>HLOOKUP('설문응답 (수정)'!J28,설문!$E$13:$G$15,3,0)</f>
        <v>1</v>
      </c>
      <c r="K28" s="28">
        <v>1</v>
      </c>
    </row>
    <row r="29" spans="1:11" ht="13.5" x14ac:dyDescent="0.25">
      <c r="A29" s="28">
        <f>HLOOKUP('설문응답 (수정)'!A29,설문!$E$4:$J$15,12,0)</f>
        <v>2</v>
      </c>
      <c r="B29" s="28">
        <f>HLOOKUP('설문응답 (수정)'!B29,설문!$E$5:$J$15,11,0)</f>
        <v>6</v>
      </c>
      <c r="C29" s="28">
        <v>5</v>
      </c>
      <c r="D29" s="28">
        <v>2</v>
      </c>
      <c r="E29" s="28">
        <v>3</v>
      </c>
      <c r="F29" s="28">
        <v>2</v>
      </c>
      <c r="G29" s="28">
        <v>5</v>
      </c>
      <c r="H29" s="28">
        <v>5</v>
      </c>
      <c r="I29" s="28">
        <f>HLOOKUP('설문응답 (수정)'!I29,설문!$E$12:$H$15,4,0)</f>
        <v>2</v>
      </c>
      <c r="J29" s="28">
        <f>HLOOKUP('설문응답 (수정)'!J29,설문!$E$13:$G$15,3,0)</f>
        <v>2</v>
      </c>
      <c r="K29" s="28">
        <v>2</v>
      </c>
    </row>
    <row r="30" spans="1:11" ht="13.5" x14ac:dyDescent="0.25">
      <c r="A30" s="28">
        <f>HLOOKUP('설문응답 (수정)'!A30,설문!$E$4:$J$15,12,0)</f>
        <v>2</v>
      </c>
      <c r="B30" s="28">
        <f>HLOOKUP('설문응답 (수정)'!B30,설문!$E$5:$J$15,11,0)</f>
        <v>6</v>
      </c>
      <c r="C30" s="28">
        <v>4</v>
      </c>
      <c r="D30" s="28">
        <v>2</v>
      </c>
      <c r="E30" s="28">
        <v>4</v>
      </c>
      <c r="F30" s="28">
        <v>2</v>
      </c>
      <c r="G30" s="28">
        <v>2</v>
      </c>
      <c r="H30" s="28">
        <v>4</v>
      </c>
      <c r="I30" s="28">
        <f>HLOOKUP('설문응답 (수정)'!I30,설문!$E$12:$H$15,4,0)</f>
        <v>3</v>
      </c>
      <c r="J30" s="28">
        <f>HLOOKUP('설문응답 (수정)'!J30,설문!$E$13:$G$15,3,0)</f>
        <v>2</v>
      </c>
      <c r="K30" s="28">
        <v>3</v>
      </c>
    </row>
    <row r="31" spans="1:11" ht="13.5" x14ac:dyDescent="0.25">
      <c r="A31" s="28">
        <f>HLOOKUP('설문응답 (수정)'!A31,설문!$E$4:$J$15,12,0)</f>
        <v>2</v>
      </c>
      <c r="B31" s="28">
        <f>HLOOKUP('설문응답 (수정)'!B31,설문!$E$5:$J$15,11,0)</f>
        <v>6</v>
      </c>
      <c r="C31" s="28">
        <v>4</v>
      </c>
      <c r="D31" s="28">
        <v>2</v>
      </c>
      <c r="E31" s="28">
        <v>4</v>
      </c>
      <c r="F31" s="28">
        <v>4</v>
      </c>
      <c r="G31" s="28">
        <v>4</v>
      </c>
      <c r="H31" s="28">
        <v>5</v>
      </c>
      <c r="I31" s="28">
        <f>HLOOKUP('설문응답 (수정)'!I31,설문!$E$12:$H$15,4,0)</f>
        <v>2</v>
      </c>
      <c r="J31" s="28">
        <f>HLOOKUP('설문응답 (수정)'!J31,설문!$E$13:$G$15,3,0)</f>
        <v>1</v>
      </c>
      <c r="K31" s="28">
        <v>2</v>
      </c>
    </row>
    <row r="32" spans="1:11" ht="13.5" x14ac:dyDescent="0.25">
      <c r="A32" s="28">
        <f>HLOOKUP('설문응답 (수정)'!A32,설문!$E$4:$J$15,12,0)</f>
        <v>2</v>
      </c>
      <c r="B32" s="28">
        <f>HLOOKUP('설문응답 (수정)'!B32,설문!$E$5:$J$15,11,0)</f>
        <v>5</v>
      </c>
      <c r="C32" s="28">
        <v>5</v>
      </c>
      <c r="D32" s="28">
        <v>1</v>
      </c>
      <c r="E32" s="28">
        <v>3</v>
      </c>
      <c r="F32" s="28">
        <v>4</v>
      </c>
      <c r="G32" s="28">
        <v>5</v>
      </c>
      <c r="H32" s="28">
        <v>4</v>
      </c>
      <c r="I32" s="28">
        <f>HLOOKUP('설문응답 (수정)'!I32,설문!$E$12:$H$15,4,0)</f>
        <v>2</v>
      </c>
      <c r="J32" s="28">
        <f>HLOOKUP('설문응답 (수정)'!J32,설문!$E$13:$G$15,3,0)</f>
        <v>1</v>
      </c>
      <c r="K32" s="28">
        <v>1</v>
      </c>
    </row>
    <row r="33" spans="1:11" ht="13.5" x14ac:dyDescent="0.25">
      <c r="A33" s="28">
        <f>HLOOKUP('설문응답 (수정)'!A33,설문!$E$4:$J$15,12,0)</f>
        <v>2</v>
      </c>
      <c r="B33" s="28">
        <f>HLOOKUP('설문응답 (수정)'!B33,설문!$E$5:$J$15,11,0)</f>
        <v>5</v>
      </c>
      <c r="C33" s="28">
        <v>5</v>
      </c>
      <c r="D33" s="28">
        <v>2</v>
      </c>
      <c r="E33" s="28">
        <v>3</v>
      </c>
      <c r="F33" s="28">
        <v>3</v>
      </c>
      <c r="G33" s="28">
        <v>3</v>
      </c>
      <c r="H33" s="28">
        <v>4</v>
      </c>
      <c r="I33" s="28">
        <f>HLOOKUP('설문응답 (수정)'!I33,설문!$E$12:$H$15,4,0)</f>
        <v>1</v>
      </c>
      <c r="J33" s="28">
        <f>HLOOKUP('설문응답 (수정)'!J33,설문!$E$13:$G$15,3,0)</f>
        <v>2</v>
      </c>
      <c r="K33" s="28">
        <v>4</v>
      </c>
    </row>
    <row r="34" spans="1:11" ht="13.5" x14ac:dyDescent="0.25">
      <c r="A34" s="28">
        <f>HLOOKUP('설문응답 (수정)'!A34,설문!$E$4:$J$15,12,0)</f>
        <v>2</v>
      </c>
      <c r="B34" s="28">
        <f>HLOOKUP('설문응답 (수정)'!B34,설문!$E$5:$J$15,11,0)</f>
        <v>4</v>
      </c>
      <c r="C34" s="28">
        <v>5</v>
      </c>
      <c r="D34" s="28">
        <v>1</v>
      </c>
      <c r="E34" s="28">
        <v>5</v>
      </c>
      <c r="F34" s="28">
        <v>3</v>
      </c>
      <c r="G34" s="28">
        <v>5</v>
      </c>
      <c r="H34" s="28">
        <v>5</v>
      </c>
      <c r="I34" s="28">
        <f>HLOOKUP('설문응답 (수정)'!I34,설문!$E$12:$H$15,4,0)</f>
        <v>3</v>
      </c>
      <c r="J34" s="28">
        <f>HLOOKUP('설문응답 (수정)'!J34,설문!$E$13:$G$15,3,0)</f>
        <v>1</v>
      </c>
      <c r="K34" s="28">
        <v>3</v>
      </c>
    </row>
    <row r="35" spans="1:11" ht="13.5" x14ac:dyDescent="0.25">
      <c r="A35" s="28">
        <f>HLOOKUP('설문응답 (수정)'!A35,설문!$E$4:$J$15,12,0)</f>
        <v>2</v>
      </c>
      <c r="B35" s="28">
        <f>HLOOKUP('설문응답 (수정)'!B35,설문!$E$5:$J$15,11,0)</f>
        <v>5</v>
      </c>
      <c r="C35" s="28">
        <v>5</v>
      </c>
      <c r="D35" s="28">
        <v>1</v>
      </c>
      <c r="E35" s="28">
        <v>5</v>
      </c>
      <c r="F35" s="28">
        <v>3</v>
      </c>
      <c r="G35" s="28">
        <v>3</v>
      </c>
      <c r="H35" s="28">
        <v>5</v>
      </c>
      <c r="I35" s="28">
        <f>HLOOKUP('설문응답 (수정)'!I35,설문!$E$12:$H$15,4,0)</f>
        <v>3</v>
      </c>
      <c r="J35" s="28">
        <f>HLOOKUP('설문응답 (수정)'!J35,설문!$E$13:$G$15,3,0)</f>
        <v>2</v>
      </c>
      <c r="K35" s="28">
        <v>2</v>
      </c>
    </row>
    <row r="36" spans="1:11" ht="13.5" x14ac:dyDescent="0.25">
      <c r="A36" s="28">
        <f>HLOOKUP('설문응답 (수정)'!A36,설문!$E$4:$J$15,12,0)</f>
        <v>2</v>
      </c>
      <c r="B36" s="28">
        <f>HLOOKUP('설문응답 (수정)'!B36,설문!$E$5:$J$15,11,0)</f>
        <v>5</v>
      </c>
      <c r="C36" s="28">
        <v>5</v>
      </c>
      <c r="D36" s="28">
        <v>1</v>
      </c>
      <c r="E36" s="28">
        <v>5</v>
      </c>
      <c r="F36" s="28">
        <v>2</v>
      </c>
      <c r="G36" s="28">
        <v>5</v>
      </c>
      <c r="H36" s="28">
        <v>5</v>
      </c>
      <c r="I36" s="28">
        <f>HLOOKUP('설문응답 (수정)'!I36,설문!$E$12:$H$15,4,0)</f>
        <v>3</v>
      </c>
      <c r="J36" s="28">
        <f>HLOOKUP('설문응답 (수정)'!J36,설문!$E$13:$G$15,3,0)</f>
        <v>2</v>
      </c>
      <c r="K36" s="28">
        <v>3</v>
      </c>
    </row>
    <row r="37" spans="1:11" ht="13.5" x14ac:dyDescent="0.25">
      <c r="A37" s="28">
        <f>HLOOKUP('설문응답 (수정)'!A37,설문!$E$4:$J$15,12,0)</f>
        <v>2</v>
      </c>
      <c r="B37" s="28">
        <f>HLOOKUP('설문응답 (수정)'!B37,설문!$E$5:$J$15,11,0)</f>
        <v>3</v>
      </c>
      <c r="C37" s="28">
        <v>3</v>
      </c>
      <c r="D37" s="28">
        <v>1</v>
      </c>
      <c r="E37" s="28">
        <v>4</v>
      </c>
      <c r="F37" s="28">
        <v>4</v>
      </c>
      <c r="G37" s="28">
        <v>4</v>
      </c>
      <c r="H37" s="28">
        <v>5</v>
      </c>
      <c r="I37" s="28">
        <f>HLOOKUP('설문응답 (수정)'!I37,설문!$E$12:$H$15,4,0)</f>
        <v>2</v>
      </c>
      <c r="J37" s="28">
        <f>HLOOKUP('설문응답 (수정)'!J37,설문!$E$13:$G$15,3,0)</f>
        <v>2</v>
      </c>
      <c r="K37" s="28">
        <v>3</v>
      </c>
    </row>
    <row r="38" spans="1:11" ht="13.5" x14ac:dyDescent="0.25">
      <c r="A38" s="28">
        <f>HLOOKUP('설문응답 (수정)'!A38,설문!$E$4:$J$15,12,0)</f>
        <v>2</v>
      </c>
      <c r="B38" s="28">
        <f>HLOOKUP('설문응답 (수정)'!B38,설문!$E$5:$J$15,11,0)</f>
        <v>6</v>
      </c>
      <c r="C38" s="28">
        <v>4</v>
      </c>
      <c r="D38" s="28">
        <v>3</v>
      </c>
      <c r="E38" s="28">
        <v>3</v>
      </c>
      <c r="F38" s="28">
        <v>3</v>
      </c>
      <c r="G38" s="28">
        <v>3</v>
      </c>
      <c r="H38" s="28">
        <v>4</v>
      </c>
      <c r="I38" s="28">
        <f>HLOOKUP('설문응답 (수정)'!I38,설문!$E$12:$H$15,4,0)</f>
        <v>2</v>
      </c>
      <c r="J38" s="28">
        <f>HLOOKUP('설문응답 (수정)'!J38,설문!$E$13:$G$15,3,0)</f>
        <v>2</v>
      </c>
      <c r="K38" s="28">
        <v>3</v>
      </c>
    </row>
    <row r="39" spans="1:11" ht="13.5" x14ac:dyDescent="0.25">
      <c r="A39" s="28">
        <f>HLOOKUP('설문응답 (수정)'!A39,설문!$E$4:$J$15,12,0)</f>
        <v>2</v>
      </c>
      <c r="B39" s="28">
        <f>HLOOKUP('설문응답 (수정)'!B39,설문!$E$5:$J$15,11,0)</f>
        <v>5</v>
      </c>
      <c r="C39" s="28">
        <v>4</v>
      </c>
      <c r="D39" s="28">
        <v>1</v>
      </c>
      <c r="E39" s="28">
        <v>5</v>
      </c>
      <c r="F39" s="28">
        <v>4</v>
      </c>
      <c r="G39" s="28">
        <v>4</v>
      </c>
      <c r="H39" s="28">
        <v>5</v>
      </c>
      <c r="I39" s="28">
        <f>HLOOKUP('설문응답 (수정)'!I39,설문!$E$12:$H$15,4,0)</f>
        <v>3</v>
      </c>
      <c r="J39" s="28">
        <f>HLOOKUP('설문응답 (수정)'!J39,설문!$E$13:$G$15,3,0)</f>
        <v>2</v>
      </c>
      <c r="K39" s="28">
        <v>5</v>
      </c>
    </row>
    <row r="40" spans="1:11" ht="13.5" x14ac:dyDescent="0.25">
      <c r="A40" s="28">
        <f>HLOOKUP('설문응답 (수정)'!A40,설문!$E$4:$J$15,12,0)</f>
        <v>2</v>
      </c>
      <c r="B40" s="28">
        <f>HLOOKUP('설문응답 (수정)'!B40,설문!$E$5:$J$15,11,0)</f>
        <v>5</v>
      </c>
      <c r="C40" s="28">
        <v>4</v>
      </c>
      <c r="D40" s="28">
        <v>4</v>
      </c>
      <c r="E40" s="28">
        <v>5</v>
      </c>
      <c r="F40" s="28">
        <v>4</v>
      </c>
      <c r="G40" s="28">
        <v>4</v>
      </c>
      <c r="H40" s="28">
        <v>5</v>
      </c>
      <c r="I40" s="28">
        <f>HLOOKUP('설문응답 (수정)'!I40,설문!$E$12:$H$15,4,0)</f>
        <v>3</v>
      </c>
      <c r="J40" s="28">
        <f>HLOOKUP('설문응답 (수정)'!J40,설문!$E$13:$G$15,3,0)</f>
        <v>2</v>
      </c>
      <c r="K40" s="28">
        <v>1</v>
      </c>
    </row>
    <row r="41" spans="1:11" ht="13.5" x14ac:dyDescent="0.25">
      <c r="A41" s="28">
        <f>HLOOKUP('설문응답 (수정)'!A41,설문!$E$4:$J$15,12,0)</f>
        <v>1</v>
      </c>
      <c r="B41" s="28">
        <f>HLOOKUP('설문응답 (수정)'!B41,설문!$E$5:$J$15,11,0)</f>
        <v>6</v>
      </c>
      <c r="C41" s="28">
        <v>5</v>
      </c>
      <c r="D41" s="28">
        <v>3</v>
      </c>
      <c r="E41" s="28">
        <v>5</v>
      </c>
      <c r="F41" s="28">
        <v>3</v>
      </c>
      <c r="G41" s="28">
        <v>5</v>
      </c>
      <c r="H41" s="28">
        <v>5</v>
      </c>
      <c r="I41" s="28">
        <f>HLOOKUP('설문응답 (수정)'!I41,설문!$E$12:$H$15,4,0)</f>
        <v>2</v>
      </c>
      <c r="J41" s="28">
        <f>HLOOKUP('설문응답 (수정)'!J41,설문!$E$13:$G$15,3,0)</f>
        <v>2</v>
      </c>
      <c r="K41" s="28">
        <v>3</v>
      </c>
    </row>
    <row r="42" spans="1:11" ht="13.5" x14ac:dyDescent="0.25">
      <c r="A42" s="28">
        <f>HLOOKUP('설문응답 (수정)'!A42,설문!$E$4:$J$15,12,0)</f>
        <v>2</v>
      </c>
      <c r="B42" s="28">
        <f>HLOOKUP('설문응답 (수정)'!B42,설문!$E$5:$J$15,11,0)</f>
        <v>5</v>
      </c>
      <c r="C42" s="28">
        <v>4</v>
      </c>
      <c r="D42" s="28">
        <v>1</v>
      </c>
      <c r="E42" s="28">
        <v>4</v>
      </c>
      <c r="F42" s="28">
        <v>2</v>
      </c>
      <c r="G42" s="28">
        <v>5</v>
      </c>
      <c r="H42" s="28">
        <v>5</v>
      </c>
      <c r="I42" s="30" t="e">
        <f>HLOOKUP('설문응답 (수정)'!I42,설문!$E$12:$H$15,4,0)</f>
        <v>#N/A</v>
      </c>
      <c r="J42" s="28">
        <f>HLOOKUP('설문응답 (수정)'!J42,설문!$E$13:$G$15,3,0)</f>
        <v>2</v>
      </c>
      <c r="K42" s="28">
        <v>3</v>
      </c>
    </row>
    <row r="43" spans="1:11" ht="13.5" x14ac:dyDescent="0.25">
      <c r="A43" s="28">
        <f>HLOOKUP('설문응답 (수정)'!A43,설문!$E$4:$J$15,12,0)</f>
        <v>2</v>
      </c>
      <c r="B43" s="28">
        <f>HLOOKUP('설문응답 (수정)'!B43,설문!$E$5:$J$15,11,0)</f>
        <v>6</v>
      </c>
      <c r="C43" s="28">
        <v>5</v>
      </c>
      <c r="D43" s="28">
        <v>5</v>
      </c>
      <c r="E43" s="28">
        <v>5</v>
      </c>
      <c r="F43" s="28">
        <v>1</v>
      </c>
      <c r="G43" s="28">
        <v>5</v>
      </c>
      <c r="H43" s="28">
        <v>5</v>
      </c>
      <c r="I43" s="28">
        <f>HLOOKUP('설문응답 (수정)'!I43,설문!$E$12:$H$15,4,0)</f>
        <v>1</v>
      </c>
      <c r="J43" s="28">
        <f>HLOOKUP('설문응답 (수정)'!J43,설문!$E$13:$G$15,3,0)</f>
        <v>2</v>
      </c>
      <c r="K43" s="28">
        <v>1</v>
      </c>
    </row>
    <row r="44" spans="1:11" ht="13.5" x14ac:dyDescent="0.25">
      <c r="A44" s="28">
        <f>HLOOKUP('설문응답 (수정)'!A44,설문!$E$4:$J$15,12,0)</f>
        <v>1</v>
      </c>
      <c r="B44" s="28">
        <f>HLOOKUP('설문응답 (수정)'!B44,설문!$E$5:$J$15,11,0)</f>
        <v>6</v>
      </c>
      <c r="C44" s="28">
        <v>5</v>
      </c>
      <c r="D44" s="28">
        <v>1</v>
      </c>
      <c r="E44" s="28">
        <v>5</v>
      </c>
      <c r="F44" s="28">
        <v>4</v>
      </c>
      <c r="G44" s="28">
        <v>5</v>
      </c>
      <c r="H44" s="28">
        <v>5</v>
      </c>
      <c r="I44" s="28">
        <f>HLOOKUP('설문응답 (수정)'!I44,설문!$E$12:$H$15,4,0)</f>
        <v>3</v>
      </c>
      <c r="J44" s="28">
        <f>HLOOKUP('설문응답 (수정)'!J44,설문!$E$13:$G$15,3,0)</f>
        <v>2</v>
      </c>
      <c r="K44" s="28">
        <v>1</v>
      </c>
    </row>
    <row r="45" spans="1:11" ht="13.5" x14ac:dyDescent="0.25">
      <c r="A45" s="28">
        <f>HLOOKUP('설문응답 (수정)'!A45,설문!$E$4:$J$15,12,0)</f>
        <v>2</v>
      </c>
      <c r="B45" s="28">
        <f>HLOOKUP('설문응답 (수정)'!B45,설문!$E$5:$J$15,11,0)</f>
        <v>6</v>
      </c>
      <c r="C45" s="28">
        <v>5</v>
      </c>
      <c r="D45" s="28">
        <v>5</v>
      </c>
      <c r="E45" s="28">
        <v>5</v>
      </c>
      <c r="F45" s="28">
        <v>1</v>
      </c>
      <c r="G45" s="28">
        <v>5</v>
      </c>
      <c r="H45" s="28">
        <v>5</v>
      </c>
      <c r="I45" s="28">
        <f>HLOOKUP('설문응답 (수정)'!I45,설문!$E$12:$H$15,4,0)</f>
        <v>1</v>
      </c>
      <c r="J45" s="28">
        <f>HLOOKUP('설문응답 (수정)'!J45,설문!$E$13:$G$15,3,0)</f>
        <v>3</v>
      </c>
      <c r="K45" s="28">
        <v>1</v>
      </c>
    </row>
    <row r="46" spans="1:11" ht="13.5" x14ac:dyDescent="0.25">
      <c r="A46" s="28">
        <f>HLOOKUP('설문응답 (수정)'!A46,설문!$E$4:$J$15,12,0)</f>
        <v>1</v>
      </c>
      <c r="B46" s="28">
        <f>HLOOKUP('설문응답 (수정)'!B46,설문!$E$5:$J$15,11,0)</f>
        <v>6</v>
      </c>
      <c r="C46" s="28">
        <v>5</v>
      </c>
      <c r="D46" s="29"/>
      <c r="E46" s="28">
        <v>5</v>
      </c>
      <c r="F46" s="28">
        <v>3</v>
      </c>
      <c r="G46" s="28">
        <v>5</v>
      </c>
      <c r="H46" s="28">
        <v>5</v>
      </c>
      <c r="I46" s="28">
        <f>HLOOKUP('설문응답 (수정)'!I46,설문!$E$12:$H$15,4,0)</f>
        <v>3</v>
      </c>
      <c r="J46" s="28">
        <f>HLOOKUP('설문응답 (수정)'!J46,설문!$E$13:$G$15,3,0)</f>
        <v>2</v>
      </c>
      <c r="K46" s="28">
        <v>1</v>
      </c>
    </row>
    <row r="47" spans="1:11" ht="13.5" x14ac:dyDescent="0.25">
      <c r="A47" s="28">
        <f>HLOOKUP('설문응답 (수정)'!A47,설문!$E$4:$J$15,12,0)</f>
        <v>1</v>
      </c>
      <c r="B47" s="28">
        <f>HLOOKUP('설문응답 (수정)'!B47,설문!$E$5:$J$15,11,0)</f>
        <v>6</v>
      </c>
      <c r="C47" s="28">
        <v>5</v>
      </c>
      <c r="D47" s="28">
        <v>1</v>
      </c>
      <c r="E47" s="28">
        <v>5</v>
      </c>
      <c r="F47" s="28">
        <v>3</v>
      </c>
      <c r="G47" s="28">
        <v>5</v>
      </c>
      <c r="H47" s="28">
        <v>5</v>
      </c>
      <c r="I47" s="28">
        <f>HLOOKUP('설문응답 (수정)'!I47,설문!$E$12:$H$15,4,0)</f>
        <v>3</v>
      </c>
      <c r="J47" s="28">
        <f>HLOOKUP('설문응답 (수정)'!J47,설문!$E$13:$G$15,3,0)</f>
        <v>2</v>
      </c>
      <c r="K47" s="28">
        <v>1</v>
      </c>
    </row>
    <row r="48" spans="1:11" ht="13.5" x14ac:dyDescent="0.25">
      <c r="A48" s="28">
        <f>HLOOKUP('설문응답 (수정)'!A48,설문!$E$4:$J$15,12,0)</f>
        <v>1</v>
      </c>
      <c r="B48" s="28">
        <f>HLOOKUP('설문응답 (수정)'!B48,설문!$E$5:$J$15,11,0)</f>
        <v>6</v>
      </c>
      <c r="C48" s="28">
        <v>5</v>
      </c>
      <c r="D48" s="28">
        <v>1</v>
      </c>
      <c r="E48" s="28">
        <v>3</v>
      </c>
      <c r="F48" s="28">
        <v>1</v>
      </c>
      <c r="G48" s="28">
        <v>5</v>
      </c>
      <c r="H48" s="28">
        <v>5</v>
      </c>
      <c r="I48" s="28">
        <f>HLOOKUP('설문응답 (수정)'!I48,설문!$E$12:$H$15,4,0)</f>
        <v>3</v>
      </c>
      <c r="J48" s="28">
        <f>HLOOKUP('설문응답 (수정)'!J48,설문!$E$13:$G$15,3,0)</f>
        <v>2</v>
      </c>
      <c r="K48" s="28">
        <v>2</v>
      </c>
    </row>
    <row r="49" spans="1:11" ht="13.5" x14ac:dyDescent="0.25">
      <c r="A49" s="28">
        <f>HLOOKUP('설문응답 (수정)'!A49,설문!$E$4:$J$15,12,0)</f>
        <v>1</v>
      </c>
      <c r="B49" s="28">
        <f>HLOOKUP('설문응답 (수정)'!B49,설문!$E$5:$J$15,11,0)</f>
        <v>6</v>
      </c>
      <c r="C49" s="28">
        <v>4</v>
      </c>
      <c r="D49" s="28">
        <v>2</v>
      </c>
      <c r="E49" s="28">
        <v>4</v>
      </c>
      <c r="F49" s="28">
        <v>3</v>
      </c>
      <c r="G49" s="28">
        <v>5</v>
      </c>
      <c r="H49" s="28">
        <v>3</v>
      </c>
      <c r="I49" s="28">
        <f>HLOOKUP('설문응답 (수정)'!I49,설문!$E$12:$H$15,4,0)</f>
        <v>3</v>
      </c>
      <c r="J49" s="28">
        <f>HLOOKUP('설문응답 (수정)'!J49,설문!$E$13:$G$15,3,0)</f>
        <v>2</v>
      </c>
      <c r="K49" s="28">
        <v>2</v>
      </c>
    </row>
    <row r="50" spans="1:11" ht="13.5" x14ac:dyDescent="0.25">
      <c r="A50" s="28">
        <f>HLOOKUP('설문응답 (수정)'!A50,설문!$E$4:$J$15,12,0)</f>
        <v>1</v>
      </c>
      <c r="B50" s="28">
        <f>HLOOKUP('설문응답 (수정)'!B50,설문!$E$5:$J$15,11,0)</f>
        <v>6</v>
      </c>
      <c r="C50" s="28">
        <v>3</v>
      </c>
      <c r="D50" s="28">
        <v>1</v>
      </c>
      <c r="E50" s="28">
        <v>5</v>
      </c>
      <c r="F50" s="28">
        <v>4</v>
      </c>
      <c r="G50" s="28">
        <v>5</v>
      </c>
      <c r="H50" s="28">
        <v>5</v>
      </c>
      <c r="I50" s="28">
        <f>HLOOKUP('설문응답 (수정)'!I50,설문!$E$12:$H$15,4,0)</f>
        <v>3</v>
      </c>
      <c r="J50" s="28">
        <f>HLOOKUP('설문응답 (수정)'!J50,설문!$E$13:$G$15,3,0)</f>
        <v>2</v>
      </c>
      <c r="K50" s="28">
        <v>1</v>
      </c>
    </row>
    <row r="51" spans="1:11" ht="13.5" x14ac:dyDescent="0.25">
      <c r="A51" s="28">
        <f>HLOOKUP('설문응답 (수정)'!A51,설문!$E$4:$J$15,12,0)</f>
        <v>1</v>
      </c>
      <c r="B51" s="28">
        <f>HLOOKUP('설문응답 (수정)'!B51,설문!$E$5:$J$15,11,0)</f>
        <v>6</v>
      </c>
      <c r="C51" s="28">
        <v>3</v>
      </c>
      <c r="D51" s="28">
        <v>2</v>
      </c>
      <c r="E51" s="28">
        <v>5</v>
      </c>
      <c r="F51" s="28">
        <v>4</v>
      </c>
      <c r="G51" s="28">
        <v>5</v>
      </c>
      <c r="H51" s="28">
        <v>5</v>
      </c>
      <c r="I51" s="28">
        <f>HLOOKUP('설문응답 (수정)'!I51,설문!$E$12:$H$15,4,0)</f>
        <v>3</v>
      </c>
      <c r="J51" s="28">
        <f>HLOOKUP('설문응답 (수정)'!J51,설문!$E$13:$G$15,3,0)</f>
        <v>2</v>
      </c>
      <c r="K51" s="28">
        <v>2</v>
      </c>
    </row>
    <row r="52" spans="1:11" ht="13.5" x14ac:dyDescent="0.25">
      <c r="A52" s="28">
        <f>HLOOKUP('설문응답 (수정)'!A52,설문!$E$4:$J$15,12,0)</f>
        <v>2</v>
      </c>
      <c r="B52" s="28">
        <f>HLOOKUP('설문응답 (수정)'!B52,설문!$E$5:$J$15,11,0)</f>
        <v>5</v>
      </c>
      <c r="C52" s="28">
        <v>5</v>
      </c>
      <c r="D52" s="28">
        <v>4</v>
      </c>
      <c r="E52" s="28">
        <v>4</v>
      </c>
      <c r="F52" s="28">
        <v>5</v>
      </c>
      <c r="G52" s="28">
        <v>5</v>
      </c>
      <c r="H52" s="28">
        <v>4</v>
      </c>
      <c r="I52" s="28">
        <f>HLOOKUP('설문응답 (수정)'!I52,설문!$E$12:$H$15,4,0)</f>
        <v>3</v>
      </c>
      <c r="J52" s="28">
        <f>HLOOKUP('설문응답 (수정)'!J52,설문!$E$13:$G$15,3,0)</f>
        <v>2</v>
      </c>
      <c r="K52" s="28">
        <v>2</v>
      </c>
    </row>
    <row r="53" spans="1:11" ht="13.5" x14ac:dyDescent="0.25">
      <c r="A53" s="28">
        <f>HLOOKUP('설문응답 (수정)'!A53,설문!$E$4:$J$15,12,0)</f>
        <v>1</v>
      </c>
      <c r="B53" s="28">
        <f>HLOOKUP('설문응답 (수정)'!B53,설문!$E$5:$J$15,11,0)</f>
        <v>6</v>
      </c>
      <c r="C53" s="28">
        <v>3</v>
      </c>
      <c r="D53" s="28">
        <v>3</v>
      </c>
      <c r="E53" s="28">
        <v>4</v>
      </c>
      <c r="F53" s="28">
        <v>5</v>
      </c>
      <c r="G53" s="28">
        <v>5</v>
      </c>
      <c r="H53" s="28">
        <v>5</v>
      </c>
      <c r="I53" s="28">
        <f>HLOOKUP('설문응답 (수정)'!I53,설문!$E$12:$H$15,4,0)</f>
        <v>3</v>
      </c>
      <c r="J53" s="28">
        <f>HLOOKUP('설문응답 (수정)'!J53,설문!$E$13:$G$15,3,0)</f>
        <v>1</v>
      </c>
      <c r="K53" s="28">
        <v>3</v>
      </c>
    </row>
    <row r="54" spans="1:11" ht="13.5" x14ac:dyDescent="0.25">
      <c r="A54" s="28">
        <f>HLOOKUP('설문응답 (수정)'!A54,설문!$E$4:$J$15,12,0)</f>
        <v>2</v>
      </c>
      <c r="B54" s="28">
        <f>HLOOKUP('설문응답 (수정)'!B54,설문!$E$5:$J$15,11,0)</f>
        <v>6</v>
      </c>
      <c r="C54" s="28">
        <v>4</v>
      </c>
      <c r="D54" s="28">
        <v>3</v>
      </c>
      <c r="E54" s="28">
        <v>5</v>
      </c>
      <c r="F54" s="28">
        <v>3</v>
      </c>
      <c r="G54" s="28">
        <v>5</v>
      </c>
      <c r="H54" s="28">
        <v>5</v>
      </c>
      <c r="I54" s="28">
        <f>HLOOKUP('설문응답 (수정)'!I54,설문!$E$12:$H$15,4,0)</f>
        <v>3</v>
      </c>
      <c r="J54" s="28">
        <f>HLOOKUP('설문응답 (수정)'!J54,설문!$E$13:$G$15,3,0)</f>
        <v>1</v>
      </c>
      <c r="K54" s="28">
        <v>2</v>
      </c>
    </row>
    <row r="55" spans="1:11" ht="13.5" x14ac:dyDescent="0.25">
      <c r="A55" s="28">
        <f>HLOOKUP('설문응답 (수정)'!A55,설문!$E$4:$J$15,12,0)</f>
        <v>1</v>
      </c>
      <c r="B55" s="28">
        <f>HLOOKUP('설문응답 (수정)'!B55,설문!$E$5:$J$15,11,0)</f>
        <v>6</v>
      </c>
      <c r="C55" s="28">
        <v>4</v>
      </c>
      <c r="D55" s="28">
        <v>4</v>
      </c>
      <c r="E55" s="28">
        <v>2</v>
      </c>
      <c r="F55" s="28">
        <v>2</v>
      </c>
      <c r="G55" s="28">
        <v>1</v>
      </c>
      <c r="H55" s="28">
        <v>4</v>
      </c>
      <c r="I55" s="28">
        <f>HLOOKUP('설문응답 (수정)'!I55,설문!$E$12:$H$15,4,0)</f>
        <v>3</v>
      </c>
      <c r="J55" s="28">
        <f>HLOOKUP('설문응답 (수정)'!J55,설문!$E$13:$G$15,3,0)</f>
        <v>2</v>
      </c>
      <c r="K55" s="28">
        <v>2</v>
      </c>
    </row>
    <row r="56" spans="1:11" ht="13.5" x14ac:dyDescent="0.25">
      <c r="A56" s="28">
        <f>HLOOKUP('설문응답 (수정)'!A56,설문!$E$4:$J$15,12,0)</f>
        <v>2</v>
      </c>
      <c r="B56" s="28">
        <f>HLOOKUP('설문응답 (수정)'!B56,설문!$E$5:$J$15,11,0)</f>
        <v>4</v>
      </c>
      <c r="C56" s="28">
        <v>4</v>
      </c>
      <c r="D56" s="28">
        <v>4</v>
      </c>
      <c r="E56" s="28">
        <v>4</v>
      </c>
      <c r="F56" s="28">
        <v>4</v>
      </c>
      <c r="G56" s="28">
        <v>5</v>
      </c>
      <c r="H56" s="28">
        <v>3</v>
      </c>
      <c r="I56" s="28">
        <f>HLOOKUP('설문응답 (수정)'!I56,설문!$E$12:$H$15,4,0)</f>
        <v>2</v>
      </c>
      <c r="J56" s="28">
        <f>HLOOKUP('설문응답 (수정)'!J56,설문!$E$13:$G$15,3,0)</f>
        <v>2</v>
      </c>
      <c r="K56" s="28">
        <v>2</v>
      </c>
    </row>
    <row r="57" spans="1:11" ht="13.5" x14ac:dyDescent="0.25">
      <c r="A57" s="28">
        <f>HLOOKUP('설문응답 (수정)'!A57,설문!$E$4:$J$15,12,0)</f>
        <v>2</v>
      </c>
      <c r="B57" s="28">
        <f>HLOOKUP('설문응답 (수정)'!B57,설문!$E$5:$J$15,11,0)</f>
        <v>5</v>
      </c>
      <c r="C57" s="28">
        <v>5</v>
      </c>
      <c r="D57" s="28">
        <v>1</v>
      </c>
      <c r="E57" s="28">
        <v>5</v>
      </c>
      <c r="F57" s="28">
        <v>4</v>
      </c>
      <c r="G57" s="28">
        <v>5</v>
      </c>
      <c r="H57" s="28">
        <v>5</v>
      </c>
      <c r="I57" s="28">
        <f>HLOOKUP('설문응답 (수정)'!I57,설문!$E$12:$H$15,4,0)</f>
        <v>2</v>
      </c>
      <c r="J57" s="28">
        <f>HLOOKUP('설문응답 (수정)'!J57,설문!$E$13:$G$15,3,0)</f>
        <v>2</v>
      </c>
      <c r="K57" s="28">
        <v>2</v>
      </c>
    </row>
    <row r="58" spans="1:11" ht="13.5" x14ac:dyDescent="0.25">
      <c r="A58" s="28">
        <f>HLOOKUP('설문응답 (수정)'!A58,설문!$E$4:$J$15,12,0)</f>
        <v>2</v>
      </c>
      <c r="B58" s="28">
        <f>HLOOKUP('설문응답 (수정)'!B58,설문!$E$5:$J$15,11,0)</f>
        <v>4</v>
      </c>
      <c r="C58" s="28">
        <v>5</v>
      </c>
      <c r="D58" s="28">
        <v>1</v>
      </c>
      <c r="E58" s="28">
        <v>5</v>
      </c>
      <c r="F58" s="28">
        <v>3</v>
      </c>
      <c r="G58" s="28">
        <v>5</v>
      </c>
      <c r="H58" s="28">
        <v>5</v>
      </c>
      <c r="I58" s="28">
        <f>HLOOKUP('설문응답 (수정)'!I58,설문!$E$12:$H$15,4,0)</f>
        <v>2</v>
      </c>
      <c r="J58" s="28">
        <f>HLOOKUP('설문응답 (수정)'!J58,설문!$E$13:$G$15,3,0)</f>
        <v>2</v>
      </c>
      <c r="K58" s="28">
        <v>2</v>
      </c>
    </row>
    <row r="59" spans="1:11" ht="13.5" x14ac:dyDescent="0.25">
      <c r="A59" s="28">
        <f>HLOOKUP('설문응답 (수정)'!A59,설문!$E$4:$J$15,12,0)</f>
        <v>2</v>
      </c>
      <c r="B59" s="28">
        <f>HLOOKUP('설문응답 (수정)'!B59,설문!$E$5:$J$15,11,0)</f>
        <v>4</v>
      </c>
      <c r="C59" s="28">
        <v>5</v>
      </c>
      <c r="D59" s="28">
        <v>1</v>
      </c>
      <c r="E59" s="28">
        <v>5</v>
      </c>
      <c r="F59" s="28">
        <v>3</v>
      </c>
      <c r="G59" s="28">
        <v>5</v>
      </c>
      <c r="H59" s="28">
        <v>5</v>
      </c>
      <c r="I59" s="28">
        <f>HLOOKUP('설문응답 (수정)'!I59,설문!$E$12:$H$15,4,0)</f>
        <v>2</v>
      </c>
      <c r="J59" s="28">
        <f>HLOOKUP('설문응답 (수정)'!J59,설문!$E$13:$G$15,3,0)</f>
        <v>2</v>
      </c>
      <c r="K59" s="28">
        <v>2</v>
      </c>
    </row>
    <row r="60" spans="1:11" ht="13.5" x14ac:dyDescent="0.25">
      <c r="A60" s="28">
        <f>HLOOKUP('설문응답 (수정)'!A60,설문!$E$4:$J$15,12,0)</f>
        <v>2</v>
      </c>
      <c r="B60" s="28">
        <f>HLOOKUP('설문응답 (수정)'!B60,설문!$E$5:$J$15,11,0)</f>
        <v>4</v>
      </c>
      <c r="C60" s="28">
        <v>5</v>
      </c>
      <c r="D60" s="28">
        <v>2</v>
      </c>
      <c r="E60" s="28">
        <v>4</v>
      </c>
      <c r="F60" s="28">
        <v>3</v>
      </c>
      <c r="G60" s="28">
        <v>4</v>
      </c>
      <c r="H60" s="28">
        <v>4</v>
      </c>
      <c r="I60" s="28">
        <f>HLOOKUP('설문응답 (수정)'!I60,설문!$E$12:$H$15,4,0)</f>
        <v>2</v>
      </c>
      <c r="J60" s="28">
        <f>HLOOKUP('설문응답 (수정)'!J60,설문!$E$13:$G$15,3,0)</f>
        <v>3</v>
      </c>
      <c r="K60" s="28">
        <v>2</v>
      </c>
    </row>
    <row r="61" spans="1:11" ht="13.5" x14ac:dyDescent="0.25">
      <c r="A61" s="28">
        <f>HLOOKUP('설문응답 (수정)'!A61,설문!$E$4:$J$15,12,0)</f>
        <v>1</v>
      </c>
      <c r="B61" s="28">
        <f>HLOOKUP('설문응답 (수정)'!B61,설문!$E$5:$J$15,11,0)</f>
        <v>6</v>
      </c>
      <c r="C61" s="28">
        <v>3</v>
      </c>
      <c r="D61" s="28">
        <v>1</v>
      </c>
      <c r="E61" s="28">
        <v>5</v>
      </c>
      <c r="F61" s="28">
        <v>1</v>
      </c>
      <c r="G61" s="28">
        <v>5</v>
      </c>
      <c r="H61" s="28">
        <v>5</v>
      </c>
      <c r="I61" s="28">
        <f>HLOOKUP('설문응답 (수정)'!I61,설문!$E$12:$H$15,4,0)</f>
        <v>3</v>
      </c>
      <c r="J61" s="28">
        <f>HLOOKUP('설문응답 (수정)'!J61,설문!$E$13:$G$15,3,0)</f>
        <v>2</v>
      </c>
      <c r="K61" s="28">
        <v>4</v>
      </c>
    </row>
    <row r="62" spans="1:11" ht="13.5" x14ac:dyDescent="0.25">
      <c r="A62" s="28">
        <f>HLOOKUP('설문응답 (수정)'!A62,설문!$E$4:$J$15,12,0)</f>
        <v>1</v>
      </c>
      <c r="B62" s="28">
        <f>HLOOKUP('설문응답 (수정)'!B62,설문!$E$5:$J$15,11,0)</f>
        <v>6</v>
      </c>
      <c r="C62" s="28">
        <v>1</v>
      </c>
      <c r="D62" s="28">
        <v>1</v>
      </c>
      <c r="E62" s="28">
        <v>2</v>
      </c>
      <c r="F62" s="28">
        <v>2</v>
      </c>
      <c r="G62" s="28">
        <v>2</v>
      </c>
      <c r="H62" s="28">
        <v>1</v>
      </c>
      <c r="I62" s="28">
        <f>HLOOKUP('설문응답 (수정)'!I62,설문!$E$12:$H$15,4,0)</f>
        <v>3</v>
      </c>
      <c r="J62" s="28">
        <f>HLOOKUP('설문응답 (수정)'!J62,설문!$E$13:$G$15,3,0)</f>
        <v>1</v>
      </c>
      <c r="K62" s="28">
        <v>1</v>
      </c>
    </row>
    <row r="63" spans="1:11" ht="13.5" x14ac:dyDescent="0.25">
      <c r="A63" s="28">
        <f>HLOOKUP('설문응답 (수정)'!A63,설문!$E$4:$J$15,12,0)</f>
        <v>1</v>
      </c>
      <c r="B63" s="28">
        <f>HLOOKUP('설문응답 (수정)'!B63,설문!$E$5:$J$15,11,0)</f>
        <v>6</v>
      </c>
      <c r="C63" s="28">
        <v>3</v>
      </c>
      <c r="D63" s="28">
        <v>3</v>
      </c>
      <c r="E63" s="28">
        <v>3</v>
      </c>
      <c r="F63" s="28">
        <v>2</v>
      </c>
      <c r="G63" s="28">
        <v>3</v>
      </c>
      <c r="H63" s="28">
        <v>1</v>
      </c>
      <c r="I63" s="28">
        <f>HLOOKUP('설문응답 (수정)'!I63,설문!$E$12:$H$15,4,0)</f>
        <v>3</v>
      </c>
      <c r="J63" s="28">
        <f>HLOOKUP('설문응답 (수정)'!J63,설문!$E$13:$G$15,3,0)</f>
        <v>1</v>
      </c>
      <c r="K63" s="28">
        <v>2</v>
      </c>
    </row>
    <row r="64" spans="1:11" ht="13.5" x14ac:dyDescent="0.25">
      <c r="A64" s="28">
        <f>HLOOKUP('설문응답 (수정)'!A64,설문!$E$4:$J$15,12,0)</f>
        <v>1</v>
      </c>
      <c r="B64" s="28">
        <f>HLOOKUP('설문응답 (수정)'!B64,설문!$E$5:$J$15,11,0)</f>
        <v>6</v>
      </c>
      <c r="C64" s="28">
        <v>5</v>
      </c>
      <c r="D64" s="28">
        <v>3</v>
      </c>
      <c r="E64" s="28">
        <v>5</v>
      </c>
      <c r="F64" s="28">
        <v>4</v>
      </c>
      <c r="G64" s="28">
        <v>5</v>
      </c>
      <c r="H64" s="28">
        <v>5</v>
      </c>
      <c r="I64" s="28">
        <f>HLOOKUP('설문응답 (수정)'!I64,설문!$E$12:$H$15,4,0)</f>
        <v>3</v>
      </c>
      <c r="J64" s="28">
        <f>HLOOKUP('설문응답 (수정)'!J64,설문!$E$13:$G$15,3,0)</f>
        <v>2</v>
      </c>
      <c r="K64" s="28">
        <v>1</v>
      </c>
    </row>
    <row r="65" spans="1:11" ht="13.5" x14ac:dyDescent="0.25">
      <c r="A65" s="28">
        <f>HLOOKUP('설문응답 (수정)'!A65,설문!$E$4:$J$15,12,0)</f>
        <v>1</v>
      </c>
      <c r="B65" s="28">
        <f>HLOOKUP('설문응답 (수정)'!B65,설문!$E$5:$J$15,11,0)</f>
        <v>6</v>
      </c>
      <c r="C65" s="28">
        <v>1</v>
      </c>
      <c r="D65" s="28">
        <v>1</v>
      </c>
      <c r="E65" s="28">
        <v>3</v>
      </c>
      <c r="F65" s="28">
        <v>3</v>
      </c>
      <c r="G65" s="28">
        <v>5</v>
      </c>
      <c r="H65" s="28">
        <v>4</v>
      </c>
      <c r="I65" s="28">
        <f>HLOOKUP('설문응답 (수정)'!I65,설문!$E$12:$H$15,4,0)</f>
        <v>2</v>
      </c>
      <c r="J65" s="28">
        <f>HLOOKUP('설문응답 (수정)'!J65,설문!$E$13:$G$15,3,0)</f>
        <v>2</v>
      </c>
      <c r="K65" s="28">
        <v>3</v>
      </c>
    </row>
    <row r="66" spans="1:11" ht="13.5" x14ac:dyDescent="0.25">
      <c r="A66" s="28">
        <f>HLOOKUP('설문응답 (수정)'!A66,설문!$E$4:$J$15,12,0)</f>
        <v>2</v>
      </c>
      <c r="B66" s="28">
        <f>HLOOKUP('설문응답 (수정)'!B66,설문!$E$5:$J$15,11,0)</f>
        <v>6</v>
      </c>
      <c r="C66" s="28">
        <v>5</v>
      </c>
      <c r="D66" s="28">
        <v>1</v>
      </c>
      <c r="E66" s="28">
        <v>5</v>
      </c>
      <c r="F66" s="28">
        <v>3</v>
      </c>
      <c r="G66" s="28">
        <v>5</v>
      </c>
      <c r="H66" s="28">
        <v>5</v>
      </c>
      <c r="I66" s="28">
        <f>HLOOKUP('설문응답 (수정)'!I66,설문!$E$12:$H$15,4,0)</f>
        <v>3</v>
      </c>
      <c r="J66" s="28">
        <f>HLOOKUP('설문응답 (수정)'!J66,설문!$E$13:$G$15,3,0)</f>
        <v>2</v>
      </c>
      <c r="K66" s="28">
        <v>4</v>
      </c>
    </row>
    <row r="67" spans="1:11" ht="13.5" x14ac:dyDescent="0.25">
      <c r="A67" s="28">
        <f>HLOOKUP('설문응답 (수정)'!A67,설문!$E$4:$J$15,12,0)</f>
        <v>2</v>
      </c>
      <c r="B67" s="28">
        <f>HLOOKUP('설문응답 (수정)'!B67,설문!$E$5:$J$15,11,0)</f>
        <v>6</v>
      </c>
      <c r="C67" s="28">
        <v>3</v>
      </c>
      <c r="D67" s="28">
        <v>3</v>
      </c>
      <c r="E67" s="28">
        <v>3</v>
      </c>
      <c r="F67" s="29"/>
      <c r="G67" s="28">
        <v>5</v>
      </c>
      <c r="H67" s="28">
        <v>5</v>
      </c>
      <c r="I67" s="28">
        <f>HLOOKUP('설문응답 (수정)'!I67,설문!$E$12:$H$15,4,0)</f>
        <v>3</v>
      </c>
      <c r="J67" s="28">
        <f>HLOOKUP('설문응답 (수정)'!J67,설문!$E$13:$G$15,3,0)</f>
        <v>2</v>
      </c>
      <c r="K67" s="28">
        <v>3</v>
      </c>
    </row>
    <row r="68" spans="1:11" ht="13.5" x14ac:dyDescent="0.25">
      <c r="A68" s="28">
        <f>HLOOKUP('설문응답 (수정)'!A68,설문!$E$4:$J$15,12,0)</f>
        <v>2</v>
      </c>
      <c r="B68" s="28">
        <f>HLOOKUP('설문응답 (수정)'!B68,설문!$E$5:$J$15,11,0)</f>
        <v>5</v>
      </c>
      <c r="C68" s="28">
        <v>1</v>
      </c>
      <c r="D68" s="28">
        <v>1</v>
      </c>
      <c r="E68" s="28">
        <v>4</v>
      </c>
      <c r="F68" s="28">
        <v>3</v>
      </c>
      <c r="G68" s="28">
        <v>4</v>
      </c>
      <c r="H68" s="28">
        <v>4</v>
      </c>
      <c r="I68" s="28">
        <f>HLOOKUP('설문응답 (수정)'!I68,설문!$E$12:$H$15,4,0)</f>
        <v>2</v>
      </c>
      <c r="J68" s="28">
        <f>HLOOKUP('설문응답 (수정)'!J68,설문!$E$13:$G$15,3,0)</f>
        <v>2</v>
      </c>
      <c r="K68" s="28">
        <v>3</v>
      </c>
    </row>
    <row r="69" spans="1:11" ht="13.5" x14ac:dyDescent="0.25">
      <c r="A69" s="28">
        <f>HLOOKUP('설문응답 (수정)'!A69,설문!$E$4:$J$15,12,0)</f>
        <v>2</v>
      </c>
      <c r="B69" s="28">
        <f>HLOOKUP('설문응답 (수정)'!B69,설문!$E$5:$J$15,11,0)</f>
        <v>5</v>
      </c>
      <c r="C69" s="28">
        <v>5</v>
      </c>
      <c r="D69" s="28">
        <v>1</v>
      </c>
      <c r="E69" s="28">
        <v>5</v>
      </c>
      <c r="F69" s="28">
        <v>3</v>
      </c>
      <c r="G69" s="28">
        <v>5</v>
      </c>
      <c r="H69" s="28">
        <v>5</v>
      </c>
      <c r="I69" s="28">
        <f>HLOOKUP('설문응답 (수정)'!I69,설문!$E$12:$H$15,4,0)</f>
        <v>3</v>
      </c>
      <c r="J69" s="28">
        <f>HLOOKUP('설문응답 (수정)'!J69,설문!$E$13:$G$15,3,0)</f>
        <v>2</v>
      </c>
      <c r="K69" s="28">
        <v>1</v>
      </c>
    </row>
    <row r="70" spans="1:11" ht="13.5" x14ac:dyDescent="0.25">
      <c r="A70" s="28">
        <f>HLOOKUP('설문응답 (수정)'!A70,설문!$E$4:$J$15,12,0)</f>
        <v>2</v>
      </c>
      <c r="B70" s="28">
        <f>HLOOKUP('설문응답 (수정)'!B70,설문!$E$5:$J$15,11,0)</f>
        <v>6</v>
      </c>
      <c r="C70" s="28">
        <v>5</v>
      </c>
      <c r="D70" s="28">
        <v>1</v>
      </c>
      <c r="E70" s="28">
        <v>3</v>
      </c>
      <c r="F70" s="28">
        <v>1</v>
      </c>
      <c r="G70" s="28">
        <v>5</v>
      </c>
      <c r="H70" s="28">
        <v>5</v>
      </c>
      <c r="I70" s="28">
        <f>HLOOKUP('설문응답 (수정)'!I70,설문!$E$12:$H$15,4,0)</f>
        <v>3</v>
      </c>
      <c r="J70" s="28">
        <f>HLOOKUP('설문응답 (수정)'!J70,설문!$E$13:$G$15,3,0)</f>
        <v>2</v>
      </c>
      <c r="K70" s="28">
        <v>3</v>
      </c>
    </row>
    <row r="71" spans="1:11" ht="13.5" x14ac:dyDescent="0.25">
      <c r="A71" s="28">
        <f>HLOOKUP('설문응답 (수정)'!A71,설문!$E$4:$J$15,12,0)</f>
        <v>3</v>
      </c>
      <c r="B71" s="28">
        <f>HLOOKUP('설문응답 (수정)'!B71,설문!$E$5:$J$15,11,0)</f>
        <v>2</v>
      </c>
      <c r="C71" s="28">
        <v>5</v>
      </c>
      <c r="D71" s="28">
        <v>1</v>
      </c>
      <c r="E71" s="28">
        <v>2</v>
      </c>
      <c r="F71" s="28">
        <v>5</v>
      </c>
      <c r="G71" s="28">
        <v>5</v>
      </c>
      <c r="H71" s="28">
        <v>5</v>
      </c>
      <c r="I71" s="28">
        <f>HLOOKUP('설문응답 (수정)'!I71,설문!$E$12:$H$15,4,0)</f>
        <v>2</v>
      </c>
      <c r="J71" s="28">
        <f>HLOOKUP('설문응답 (수정)'!J71,설문!$E$13:$G$15,3,0)</f>
        <v>2</v>
      </c>
      <c r="K71" s="28">
        <v>5</v>
      </c>
    </row>
    <row r="72" spans="1:11" ht="13.5" x14ac:dyDescent="0.25">
      <c r="A72" s="28">
        <f>HLOOKUP('설문응답 (수정)'!A72,설문!$E$4:$J$15,12,0)</f>
        <v>2</v>
      </c>
      <c r="B72" s="28">
        <f>HLOOKUP('설문응답 (수정)'!B72,설문!$E$5:$J$15,11,0)</f>
        <v>6</v>
      </c>
      <c r="C72" s="28">
        <v>4</v>
      </c>
      <c r="D72" s="28">
        <v>2</v>
      </c>
      <c r="E72" s="28">
        <v>2</v>
      </c>
      <c r="F72" s="28">
        <v>5</v>
      </c>
      <c r="G72" s="28">
        <v>2</v>
      </c>
      <c r="H72" s="28">
        <v>4</v>
      </c>
      <c r="I72" s="28">
        <f>HLOOKUP('설문응답 (수정)'!I72,설문!$E$12:$H$15,4,0)</f>
        <v>1</v>
      </c>
      <c r="J72" s="28">
        <f>HLOOKUP('설문응답 (수정)'!J72,설문!$E$13:$G$15,3,0)</f>
        <v>1</v>
      </c>
      <c r="K72" s="28">
        <v>4</v>
      </c>
    </row>
    <row r="73" spans="1:11" ht="13.5" x14ac:dyDescent="0.25">
      <c r="A73" s="28">
        <f>HLOOKUP('설문응답 (수정)'!A73,설문!$E$4:$J$15,12,0)</f>
        <v>3</v>
      </c>
      <c r="B73" s="28">
        <f>HLOOKUP('설문응답 (수정)'!B73,설문!$E$5:$J$15,11,0)</f>
        <v>2</v>
      </c>
      <c r="C73" s="28">
        <v>4</v>
      </c>
      <c r="D73" s="28">
        <v>3</v>
      </c>
      <c r="E73" s="28">
        <v>4</v>
      </c>
      <c r="F73" s="28">
        <v>3</v>
      </c>
      <c r="G73" s="28">
        <v>4</v>
      </c>
      <c r="H73" s="28">
        <v>3</v>
      </c>
      <c r="I73" s="28">
        <f>HLOOKUP('설문응답 (수정)'!I73,설문!$E$12:$H$15,4,0)</f>
        <v>2</v>
      </c>
      <c r="J73" s="28">
        <f>HLOOKUP('설문응답 (수정)'!J73,설문!$E$13:$G$15,3,0)</f>
        <v>2</v>
      </c>
      <c r="K73" s="28">
        <v>1</v>
      </c>
    </row>
    <row r="74" spans="1:11" ht="13.5" x14ac:dyDescent="0.25">
      <c r="A74" s="28">
        <f>HLOOKUP('설문응답 (수정)'!A74,설문!$E$4:$J$15,12,0)</f>
        <v>3</v>
      </c>
      <c r="B74" s="28">
        <f>HLOOKUP('설문응답 (수정)'!B74,설문!$E$5:$J$15,11,0)</f>
        <v>2</v>
      </c>
      <c r="C74" s="28">
        <v>5</v>
      </c>
      <c r="D74" s="28">
        <v>1</v>
      </c>
      <c r="E74" s="28">
        <v>4</v>
      </c>
      <c r="F74" s="28">
        <v>2</v>
      </c>
      <c r="G74" s="28">
        <v>5</v>
      </c>
      <c r="H74" s="28">
        <v>5</v>
      </c>
      <c r="I74" s="28">
        <f>HLOOKUP('설문응답 (수정)'!I74,설문!$E$12:$H$15,4,0)</f>
        <v>2</v>
      </c>
      <c r="J74" s="28">
        <f>HLOOKUP('설문응답 (수정)'!J74,설문!$E$13:$G$15,3,0)</f>
        <v>2</v>
      </c>
      <c r="K74" s="28">
        <v>1</v>
      </c>
    </row>
    <row r="75" spans="1:11" ht="13.5" x14ac:dyDescent="0.25">
      <c r="A75" s="28">
        <f>HLOOKUP('설문응답 (수정)'!A75,설문!$E$4:$J$15,12,0)</f>
        <v>2</v>
      </c>
      <c r="B75" s="28">
        <f>HLOOKUP('설문응답 (수정)'!B75,설문!$E$5:$J$15,11,0)</f>
        <v>3</v>
      </c>
      <c r="C75" s="28">
        <v>5</v>
      </c>
      <c r="D75" s="28">
        <v>3</v>
      </c>
      <c r="E75" s="28">
        <v>3</v>
      </c>
      <c r="F75" s="28">
        <v>3</v>
      </c>
      <c r="G75" s="28">
        <v>3</v>
      </c>
      <c r="H75" s="28">
        <v>3</v>
      </c>
      <c r="I75" s="28">
        <f>HLOOKUP('설문응답 (수정)'!I75,설문!$E$12:$H$15,4,0)</f>
        <v>3</v>
      </c>
      <c r="J75" s="28">
        <f>HLOOKUP('설문응답 (수정)'!J75,설문!$E$13:$G$15,3,0)</f>
        <v>3</v>
      </c>
      <c r="K75" s="28">
        <v>1</v>
      </c>
    </row>
    <row r="76" spans="1:11" ht="13.5" x14ac:dyDescent="0.25">
      <c r="A76" s="28">
        <f>HLOOKUP('설문응답 (수정)'!A76,설문!$E$4:$J$15,12,0)</f>
        <v>2</v>
      </c>
      <c r="B76" s="28">
        <f>HLOOKUP('설문응답 (수정)'!B76,설문!$E$5:$J$15,11,0)</f>
        <v>5</v>
      </c>
      <c r="C76" s="28">
        <v>5</v>
      </c>
      <c r="D76" s="28">
        <v>3</v>
      </c>
      <c r="E76" s="28">
        <v>5</v>
      </c>
      <c r="F76" s="28">
        <v>4</v>
      </c>
      <c r="G76" s="28">
        <v>5</v>
      </c>
      <c r="H76" s="28">
        <v>5</v>
      </c>
      <c r="I76" s="28">
        <f>HLOOKUP('설문응답 (수정)'!I76,설문!$E$12:$H$15,4,0)</f>
        <v>3</v>
      </c>
      <c r="J76" s="28">
        <f>HLOOKUP('설문응답 (수정)'!J76,설문!$E$13:$G$15,3,0)</f>
        <v>3</v>
      </c>
      <c r="K76" s="28">
        <v>3</v>
      </c>
    </row>
    <row r="77" spans="1:11" ht="13.5" x14ac:dyDescent="0.25">
      <c r="A77" s="28">
        <f>HLOOKUP('설문응답 (수정)'!A77,설문!$E$4:$J$15,12,0)</f>
        <v>2</v>
      </c>
      <c r="B77" s="28">
        <f>HLOOKUP('설문응답 (수정)'!B77,설문!$E$5:$J$15,11,0)</f>
        <v>5</v>
      </c>
      <c r="C77" s="28">
        <v>5</v>
      </c>
      <c r="D77" s="28">
        <v>3</v>
      </c>
      <c r="E77" s="28">
        <v>5</v>
      </c>
      <c r="F77" s="28">
        <v>3</v>
      </c>
      <c r="G77" s="28">
        <v>5</v>
      </c>
      <c r="H77" s="28">
        <v>5</v>
      </c>
      <c r="I77" s="28">
        <f>HLOOKUP('설문응답 (수정)'!I77,설문!$E$12:$H$15,4,0)</f>
        <v>3</v>
      </c>
      <c r="J77" s="28">
        <f>HLOOKUP('설문응답 (수정)'!J77,설문!$E$13:$G$15,3,0)</f>
        <v>3</v>
      </c>
      <c r="K77" s="28">
        <v>3</v>
      </c>
    </row>
    <row r="78" spans="1:11" ht="13.5" x14ac:dyDescent="0.25">
      <c r="A78" s="28">
        <f>HLOOKUP('설문응답 (수정)'!A78,설문!$E$4:$J$15,12,0)</f>
        <v>2</v>
      </c>
      <c r="B78" s="28">
        <f>HLOOKUP('설문응답 (수정)'!B78,설문!$E$5:$J$15,11,0)</f>
        <v>6</v>
      </c>
      <c r="C78" s="28">
        <v>3</v>
      </c>
      <c r="D78" s="28">
        <v>3</v>
      </c>
      <c r="E78" s="28">
        <v>3</v>
      </c>
      <c r="F78" s="28">
        <v>3</v>
      </c>
      <c r="G78" s="28">
        <v>5</v>
      </c>
      <c r="H78" s="28">
        <v>5</v>
      </c>
      <c r="I78" s="28">
        <f>HLOOKUP('설문응답 (수정)'!I78,설문!$E$12:$H$15,4,0)</f>
        <v>3</v>
      </c>
      <c r="J78" s="28">
        <f>HLOOKUP('설문응답 (수정)'!J78,설문!$E$13:$G$15,3,0)</f>
        <v>1</v>
      </c>
      <c r="K78" s="28">
        <v>3</v>
      </c>
    </row>
    <row r="79" spans="1:11" ht="13.5" x14ac:dyDescent="0.25">
      <c r="A79" s="28">
        <f>HLOOKUP('설문응답 (수정)'!A79,설문!$E$4:$J$15,12,0)</f>
        <v>2</v>
      </c>
      <c r="B79" s="28">
        <f>HLOOKUP('설문응답 (수정)'!B79,설문!$E$5:$J$15,11,0)</f>
        <v>4</v>
      </c>
      <c r="C79" s="28">
        <v>5</v>
      </c>
      <c r="D79" s="28">
        <v>2</v>
      </c>
      <c r="E79" s="28">
        <v>4</v>
      </c>
      <c r="F79" s="28">
        <v>3</v>
      </c>
      <c r="G79" s="28">
        <v>5</v>
      </c>
      <c r="H79" s="28">
        <v>5</v>
      </c>
      <c r="I79" s="28">
        <f>HLOOKUP('설문응답 (수정)'!I79,설문!$E$12:$H$15,4,0)</f>
        <v>2</v>
      </c>
      <c r="J79" s="28">
        <f>HLOOKUP('설문응답 (수정)'!J79,설문!$E$13:$G$15,3,0)</f>
        <v>2</v>
      </c>
      <c r="K79" s="28">
        <v>2</v>
      </c>
    </row>
    <row r="80" spans="1:11" ht="13.5" x14ac:dyDescent="0.25">
      <c r="A80" s="28">
        <f>HLOOKUP('설문응답 (수정)'!A80,설문!$E$4:$J$15,12,0)</f>
        <v>2</v>
      </c>
      <c r="B80" s="28">
        <f>HLOOKUP('설문응답 (수정)'!B80,설문!$E$5:$J$15,11,0)</f>
        <v>3</v>
      </c>
      <c r="C80" s="28">
        <v>5</v>
      </c>
      <c r="D80" s="28">
        <v>1</v>
      </c>
      <c r="E80" s="28">
        <v>5</v>
      </c>
      <c r="F80" s="28">
        <v>1</v>
      </c>
      <c r="G80" s="28">
        <v>5</v>
      </c>
      <c r="H80" s="28">
        <v>5</v>
      </c>
      <c r="I80" s="28">
        <f>HLOOKUP('설문응답 (수정)'!I80,설문!$E$12:$H$15,4,0)</f>
        <v>3</v>
      </c>
      <c r="J80" s="28">
        <f>HLOOKUP('설문응답 (수정)'!J80,설문!$E$13:$G$15,3,0)</f>
        <v>2</v>
      </c>
      <c r="K80" s="28">
        <v>1</v>
      </c>
    </row>
    <row r="81" spans="1:11" ht="13.5" x14ac:dyDescent="0.25">
      <c r="A81" s="28">
        <f>HLOOKUP('설문응답 (수정)'!A81,설문!$E$4:$J$15,12,0)</f>
        <v>2</v>
      </c>
      <c r="B81" s="28">
        <f>HLOOKUP('설문응답 (수정)'!B81,설문!$E$5:$J$15,11,0)</f>
        <v>6</v>
      </c>
      <c r="C81" s="28">
        <v>5</v>
      </c>
      <c r="D81" s="28">
        <v>5</v>
      </c>
      <c r="E81" s="28">
        <v>5</v>
      </c>
      <c r="F81" s="28">
        <v>5</v>
      </c>
      <c r="G81" s="28">
        <v>3</v>
      </c>
      <c r="H81" s="28">
        <v>4</v>
      </c>
      <c r="I81" s="28">
        <f>HLOOKUP('설문응답 (수정)'!I81,설문!$E$12:$H$15,4,0)</f>
        <v>2</v>
      </c>
      <c r="J81" s="28">
        <f>HLOOKUP('설문응답 (수정)'!J81,설문!$E$13:$G$15,3,0)</f>
        <v>2</v>
      </c>
      <c r="K81" s="28">
        <v>3</v>
      </c>
    </row>
    <row r="82" spans="1:11" ht="13.5" x14ac:dyDescent="0.25">
      <c r="A82" s="28">
        <f>HLOOKUP('설문응답 (수정)'!A82,설문!$E$4:$J$15,12,0)</f>
        <v>2</v>
      </c>
      <c r="B82" s="28">
        <f>HLOOKUP('설문응답 (수정)'!B82,설문!$E$5:$J$15,11,0)</f>
        <v>6</v>
      </c>
      <c r="C82" s="28">
        <v>5</v>
      </c>
      <c r="D82" s="28">
        <v>1</v>
      </c>
      <c r="E82" s="28">
        <v>5</v>
      </c>
      <c r="F82" s="28">
        <v>5</v>
      </c>
      <c r="G82" s="28">
        <v>5</v>
      </c>
      <c r="H82" s="28">
        <v>5</v>
      </c>
      <c r="I82" s="28">
        <f>HLOOKUP('설문응답 (수정)'!I82,설문!$E$12:$H$15,4,0)</f>
        <v>1</v>
      </c>
      <c r="J82" s="28">
        <f>HLOOKUP('설문응답 (수정)'!J82,설문!$E$13:$G$15,3,0)</f>
        <v>2</v>
      </c>
      <c r="K82" s="28">
        <v>1</v>
      </c>
    </row>
    <row r="83" spans="1:11" ht="13.5" x14ac:dyDescent="0.25">
      <c r="A83" s="28">
        <f>HLOOKUP('설문응답 (수정)'!A83,설문!$E$4:$J$15,12,0)</f>
        <v>2</v>
      </c>
      <c r="B83" s="28">
        <f>HLOOKUP('설문응답 (수정)'!B83,설문!$E$5:$J$15,11,0)</f>
        <v>6</v>
      </c>
      <c r="C83" s="28">
        <v>5</v>
      </c>
      <c r="D83" s="28">
        <v>4</v>
      </c>
      <c r="E83" s="28">
        <v>3</v>
      </c>
      <c r="F83" s="28">
        <v>2</v>
      </c>
      <c r="G83" s="28">
        <v>5</v>
      </c>
      <c r="H83" s="28">
        <v>5</v>
      </c>
      <c r="I83" s="28">
        <f>HLOOKUP('설문응답 (수정)'!I83,설문!$E$12:$H$15,4,0)</f>
        <v>2</v>
      </c>
      <c r="J83" s="28">
        <f>HLOOKUP('설문응답 (수정)'!J83,설문!$E$13:$G$15,3,0)</f>
        <v>2</v>
      </c>
      <c r="K83" s="28">
        <v>2</v>
      </c>
    </row>
    <row r="84" spans="1:11" ht="13.5" x14ac:dyDescent="0.25">
      <c r="A84" s="28">
        <f>HLOOKUP('설문응답 (수정)'!A84,설문!$E$4:$J$15,12,0)</f>
        <v>2</v>
      </c>
      <c r="B84" s="28">
        <f>HLOOKUP('설문응답 (수정)'!B84,설문!$E$5:$J$15,11,0)</f>
        <v>4</v>
      </c>
      <c r="C84" s="28">
        <v>5</v>
      </c>
      <c r="D84" s="28">
        <v>1</v>
      </c>
      <c r="E84" s="28">
        <v>5</v>
      </c>
      <c r="F84" s="28">
        <v>4</v>
      </c>
      <c r="G84" s="28">
        <v>5</v>
      </c>
      <c r="H84" s="28">
        <v>5</v>
      </c>
      <c r="I84" s="28">
        <f>HLOOKUP('설문응답 (수정)'!I84,설문!$E$12:$H$15,4,0)</f>
        <v>2</v>
      </c>
      <c r="J84" s="28">
        <f>HLOOKUP('설문응답 (수정)'!J84,설문!$E$13:$G$15,3,0)</f>
        <v>1</v>
      </c>
      <c r="K84" s="28">
        <v>1</v>
      </c>
    </row>
    <row r="85" spans="1:11" ht="13.5" x14ac:dyDescent="0.25">
      <c r="A85" s="28">
        <f>HLOOKUP('설문응답 (수정)'!A85,설문!$E$4:$J$15,12,0)</f>
        <v>3</v>
      </c>
      <c r="B85" s="28">
        <f>HLOOKUP('설문응답 (수정)'!B85,설문!$E$5:$J$15,11,0)</f>
        <v>2</v>
      </c>
      <c r="C85" s="28">
        <v>1</v>
      </c>
      <c r="D85" s="28">
        <v>5</v>
      </c>
      <c r="E85" s="28">
        <v>1</v>
      </c>
      <c r="F85" s="28">
        <v>1</v>
      </c>
      <c r="G85" s="28">
        <v>5</v>
      </c>
      <c r="H85" s="28">
        <v>3</v>
      </c>
      <c r="I85" s="28">
        <f>HLOOKUP('설문응답 (수정)'!I85,설문!$E$12:$H$15,4,0)</f>
        <v>2</v>
      </c>
      <c r="J85" s="28">
        <f>HLOOKUP('설문응답 (수정)'!J85,설문!$E$13:$G$15,3,0)</f>
        <v>1</v>
      </c>
      <c r="K85" s="28">
        <v>3</v>
      </c>
    </row>
    <row r="86" spans="1:11" ht="13.5" x14ac:dyDescent="0.25">
      <c r="A86" s="28">
        <f>HLOOKUP('설문응답 (수정)'!A86,설문!$E$4:$J$15,12,0)</f>
        <v>2</v>
      </c>
      <c r="B86" s="28">
        <f>HLOOKUP('설문응답 (수정)'!B86,설문!$E$5:$J$15,11,0)</f>
        <v>5</v>
      </c>
      <c r="C86" s="28">
        <v>3</v>
      </c>
      <c r="D86" s="28">
        <v>1</v>
      </c>
      <c r="E86" s="28">
        <v>3</v>
      </c>
      <c r="F86" s="28">
        <v>4</v>
      </c>
      <c r="G86" s="28">
        <v>5</v>
      </c>
      <c r="H86" s="28">
        <v>5</v>
      </c>
      <c r="I86" s="28">
        <f>HLOOKUP('설문응답 (수정)'!I86,설문!$E$12:$H$15,4,0)</f>
        <v>3</v>
      </c>
      <c r="J86" s="28">
        <f>HLOOKUP('설문응답 (수정)'!J86,설문!$E$13:$G$15,3,0)</f>
        <v>1</v>
      </c>
      <c r="K86" s="28">
        <v>2</v>
      </c>
    </row>
    <row r="87" spans="1:11" ht="13.5" x14ac:dyDescent="0.25">
      <c r="A87" s="28">
        <f>HLOOKUP('설문응답 (수정)'!A87,설문!$E$4:$J$15,12,0)</f>
        <v>2</v>
      </c>
      <c r="B87" s="28">
        <f>HLOOKUP('설문응답 (수정)'!B87,설문!$E$5:$J$15,11,0)</f>
        <v>5</v>
      </c>
      <c r="C87" s="28">
        <v>5</v>
      </c>
      <c r="D87" s="28">
        <v>1</v>
      </c>
      <c r="E87" s="28">
        <v>4</v>
      </c>
      <c r="F87" s="28">
        <v>3</v>
      </c>
      <c r="G87" s="28">
        <v>5</v>
      </c>
      <c r="H87" s="28">
        <v>4</v>
      </c>
      <c r="I87" s="28">
        <f>HLOOKUP('설문응답 (수정)'!I87,설문!$E$12:$H$15,4,0)</f>
        <v>2</v>
      </c>
      <c r="J87" s="28">
        <f>HLOOKUP('설문응답 (수정)'!J87,설문!$E$13:$G$15,3,0)</f>
        <v>1</v>
      </c>
      <c r="K87" s="28">
        <v>1</v>
      </c>
    </row>
    <row r="88" spans="1:11" ht="13.5" x14ac:dyDescent="0.25">
      <c r="A88" s="28">
        <f>HLOOKUP('설문응답 (수정)'!A88,설문!$E$4:$J$15,12,0)</f>
        <v>3</v>
      </c>
      <c r="B88" s="28">
        <f>HLOOKUP('설문응답 (수정)'!B88,설문!$E$5:$J$15,11,0)</f>
        <v>2</v>
      </c>
      <c r="C88" s="28">
        <v>5</v>
      </c>
      <c r="D88" s="28">
        <v>1</v>
      </c>
      <c r="E88" s="28">
        <v>4</v>
      </c>
      <c r="F88" s="28">
        <v>3</v>
      </c>
      <c r="G88" s="28">
        <v>5</v>
      </c>
      <c r="H88" s="28">
        <v>5</v>
      </c>
      <c r="I88" s="28">
        <f>HLOOKUP('설문응답 (수정)'!I88,설문!$E$12:$H$15,4,0)</f>
        <v>2</v>
      </c>
      <c r="J88" s="28">
        <f>HLOOKUP('설문응답 (수정)'!J88,설문!$E$13:$G$15,3,0)</f>
        <v>2</v>
      </c>
      <c r="K88" s="28">
        <v>2</v>
      </c>
    </row>
    <row r="89" spans="1:11" ht="13.5" x14ac:dyDescent="0.25">
      <c r="A89" s="28">
        <f>HLOOKUP('설문응답 (수정)'!A89,설문!$E$4:$J$15,12,0)</f>
        <v>3</v>
      </c>
      <c r="B89" s="28">
        <f>HLOOKUP('설문응답 (수정)'!B89,설문!$E$5:$J$15,11,0)</f>
        <v>2</v>
      </c>
      <c r="C89" s="28">
        <v>4</v>
      </c>
      <c r="D89" s="28">
        <v>2</v>
      </c>
      <c r="E89" s="28">
        <v>4</v>
      </c>
      <c r="F89" s="28">
        <v>2</v>
      </c>
      <c r="G89" s="28">
        <v>5</v>
      </c>
      <c r="H89" s="28">
        <v>4</v>
      </c>
      <c r="I89" s="28">
        <f>HLOOKUP('설문응답 (수정)'!I89,설문!$E$12:$H$15,4,0)</f>
        <v>2</v>
      </c>
      <c r="J89" s="28">
        <f>HLOOKUP('설문응답 (수정)'!J89,설문!$E$13:$G$15,3,0)</f>
        <v>1</v>
      </c>
      <c r="K89" s="28">
        <v>2</v>
      </c>
    </row>
    <row r="90" spans="1:11" ht="13.5" x14ac:dyDescent="0.25">
      <c r="A90" s="28">
        <f>HLOOKUP('설문응답 (수정)'!A90,설문!$E$4:$J$15,12,0)</f>
        <v>3</v>
      </c>
      <c r="B90" s="28">
        <f>HLOOKUP('설문응답 (수정)'!B90,설문!$E$5:$J$15,11,0)</f>
        <v>2</v>
      </c>
      <c r="C90" s="28">
        <v>5</v>
      </c>
      <c r="D90" s="28">
        <v>1</v>
      </c>
      <c r="E90" s="28">
        <v>5</v>
      </c>
      <c r="F90" s="28">
        <v>3</v>
      </c>
      <c r="G90" s="28">
        <v>5</v>
      </c>
      <c r="H90" s="28">
        <v>5</v>
      </c>
      <c r="I90" s="28">
        <f>HLOOKUP('설문응답 (수정)'!I90,설문!$E$12:$H$15,4,0)</f>
        <v>2</v>
      </c>
      <c r="J90" s="28">
        <f>HLOOKUP('설문응답 (수정)'!J90,설문!$E$13:$G$15,3,0)</f>
        <v>1</v>
      </c>
      <c r="K90" s="28">
        <v>2</v>
      </c>
    </row>
    <row r="91" spans="1:11" ht="13.5" x14ac:dyDescent="0.25">
      <c r="A91" s="28">
        <f>HLOOKUP('설문응답 (수정)'!A91,설문!$E$4:$J$15,12,0)</f>
        <v>3</v>
      </c>
      <c r="B91" s="28">
        <f>HLOOKUP('설문응답 (수정)'!B91,설문!$E$5:$J$15,11,0)</f>
        <v>2</v>
      </c>
      <c r="C91" s="28">
        <v>5</v>
      </c>
      <c r="D91" s="28">
        <v>1</v>
      </c>
      <c r="E91" s="28">
        <v>5</v>
      </c>
      <c r="F91" s="28">
        <v>1</v>
      </c>
      <c r="G91" s="28">
        <v>5</v>
      </c>
      <c r="H91" s="28">
        <v>5</v>
      </c>
      <c r="I91" s="28">
        <f>HLOOKUP('설문응답 (수정)'!I91,설문!$E$12:$H$15,4,0)</f>
        <v>2</v>
      </c>
      <c r="J91" s="28">
        <f>HLOOKUP('설문응답 (수정)'!J91,설문!$E$13:$G$15,3,0)</f>
        <v>2</v>
      </c>
      <c r="K91" s="28">
        <v>1</v>
      </c>
    </row>
    <row r="92" spans="1:11" ht="13.5" x14ac:dyDescent="0.25">
      <c r="A92" s="28">
        <f>HLOOKUP('설문응답 (수정)'!A92,설문!$E$4:$J$15,12,0)</f>
        <v>3</v>
      </c>
      <c r="B92" s="28">
        <f>HLOOKUP('설문응답 (수정)'!B92,설문!$E$5:$J$15,11,0)</f>
        <v>2</v>
      </c>
      <c r="C92" s="28">
        <v>4</v>
      </c>
      <c r="D92" s="28">
        <v>2</v>
      </c>
      <c r="E92" s="28">
        <v>4</v>
      </c>
      <c r="F92" s="28">
        <v>2</v>
      </c>
      <c r="G92" s="28">
        <v>5</v>
      </c>
      <c r="H92" s="28">
        <v>4</v>
      </c>
      <c r="I92" s="28">
        <f>HLOOKUP('설문응답 (수정)'!I92,설문!$E$12:$H$15,4,0)</f>
        <v>2</v>
      </c>
      <c r="J92" s="28">
        <f>HLOOKUP('설문응답 (수정)'!J92,설문!$E$13:$G$15,3,0)</f>
        <v>1</v>
      </c>
      <c r="K92" s="28">
        <v>1</v>
      </c>
    </row>
    <row r="93" spans="1:11" ht="13.5" x14ac:dyDescent="0.25">
      <c r="A93" s="28">
        <f>HLOOKUP('설문응답 (수정)'!A93,설문!$E$4:$J$15,12,0)</f>
        <v>3</v>
      </c>
      <c r="B93" s="28">
        <f>HLOOKUP('설문응답 (수정)'!B93,설문!$E$5:$J$15,11,0)</f>
        <v>2</v>
      </c>
      <c r="C93" s="28">
        <v>3</v>
      </c>
      <c r="D93" s="28">
        <v>1</v>
      </c>
      <c r="E93" s="28">
        <v>5</v>
      </c>
      <c r="F93" s="28">
        <v>3</v>
      </c>
      <c r="G93" s="28">
        <v>5</v>
      </c>
      <c r="H93" s="28">
        <v>3</v>
      </c>
      <c r="I93" s="28">
        <f>HLOOKUP('설문응답 (수정)'!I93,설문!$E$12:$H$15,4,0)</f>
        <v>2</v>
      </c>
      <c r="J93" s="28">
        <f>HLOOKUP('설문응답 (수정)'!J93,설문!$E$13:$G$15,3,0)</f>
        <v>2</v>
      </c>
      <c r="K93" s="28">
        <v>4</v>
      </c>
    </row>
    <row r="94" spans="1:11" ht="13.5" x14ac:dyDescent="0.25">
      <c r="A94" s="28">
        <f>HLOOKUP('설문응답 (수정)'!A94,설문!$E$4:$J$15,12,0)</f>
        <v>3</v>
      </c>
      <c r="B94" s="28">
        <f>HLOOKUP('설문응답 (수정)'!B94,설문!$E$5:$J$15,11,0)</f>
        <v>2</v>
      </c>
      <c r="C94" s="28">
        <v>3</v>
      </c>
      <c r="D94" s="28">
        <v>2</v>
      </c>
      <c r="E94" s="28">
        <v>2</v>
      </c>
      <c r="F94" s="28">
        <v>3</v>
      </c>
      <c r="G94" s="28">
        <v>4</v>
      </c>
      <c r="H94" s="28">
        <v>4</v>
      </c>
      <c r="I94" s="28">
        <f>HLOOKUP('설문응답 (수정)'!I94,설문!$E$12:$H$15,4,0)</f>
        <v>2</v>
      </c>
      <c r="J94" s="28">
        <f>HLOOKUP('설문응답 (수정)'!J94,설문!$E$13:$G$15,3,0)</f>
        <v>1</v>
      </c>
      <c r="K94" s="28">
        <v>3</v>
      </c>
    </row>
    <row r="95" spans="1:11" ht="13.5" x14ac:dyDescent="0.25">
      <c r="A95" s="28">
        <f>HLOOKUP('설문응답 (수정)'!A95,설문!$E$4:$J$15,12,0)</f>
        <v>3</v>
      </c>
      <c r="B95" s="28">
        <f>HLOOKUP('설문응답 (수정)'!B95,설문!$E$5:$J$15,11,0)</f>
        <v>2</v>
      </c>
      <c r="C95" s="28">
        <v>4</v>
      </c>
      <c r="D95" s="28">
        <v>2</v>
      </c>
      <c r="E95" s="28">
        <v>3</v>
      </c>
      <c r="F95" s="28">
        <v>3</v>
      </c>
      <c r="G95" s="28">
        <v>5</v>
      </c>
      <c r="H95" s="28">
        <v>4</v>
      </c>
      <c r="I95" s="28">
        <f>HLOOKUP('설문응답 (수정)'!I95,설문!$E$12:$H$15,4,0)</f>
        <v>3</v>
      </c>
      <c r="J95" s="28">
        <f>HLOOKUP('설문응답 (수정)'!J95,설문!$E$13:$G$15,3,0)</f>
        <v>2</v>
      </c>
      <c r="K95" s="28">
        <v>2</v>
      </c>
    </row>
    <row r="96" spans="1:11" ht="13.5" x14ac:dyDescent="0.25">
      <c r="A96" s="28">
        <f>HLOOKUP('설문응답 (수정)'!A96,설문!$E$4:$J$15,12,0)</f>
        <v>3</v>
      </c>
      <c r="B96" s="28">
        <f>HLOOKUP('설문응답 (수정)'!B96,설문!$E$5:$J$15,11,0)</f>
        <v>2</v>
      </c>
      <c r="C96" s="28">
        <v>5</v>
      </c>
      <c r="D96" s="28">
        <v>1</v>
      </c>
      <c r="E96" s="28">
        <v>4</v>
      </c>
      <c r="F96" s="28">
        <v>2</v>
      </c>
      <c r="G96" s="28">
        <v>5</v>
      </c>
      <c r="H96" s="28">
        <v>5</v>
      </c>
      <c r="I96" s="28">
        <f>HLOOKUP('설문응답 (수정)'!I96,설문!$E$12:$H$15,4,0)</f>
        <v>2</v>
      </c>
      <c r="J96" s="28">
        <f>HLOOKUP('설문응답 (수정)'!J96,설문!$E$13:$G$15,3,0)</f>
        <v>2</v>
      </c>
      <c r="K96" s="28">
        <v>1</v>
      </c>
    </row>
    <row r="97" spans="1:11" ht="13.5" x14ac:dyDescent="0.25">
      <c r="A97" s="28">
        <f>HLOOKUP('설문응답 (수정)'!A97,설문!$E$4:$J$15,12,0)</f>
        <v>3</v>
      </c>
      <c r="B97" s="28">
        <f>HLOOKUP('설문응답 (수정)'!B97,설문!$E$5:$J$15,11,0)</f>
        <v>2</v>
      </c>
      <c r="C97" s="28">
        <v>5</v>
      </c>
      <c r="D97" s="28">
        <v>1</v>
      </c>
      <c r="E97" s="28">
        <v>4</v>
      </c>
      <c r="F97" s="28">
        <v>3</v>
      </c>
      <c r="G97" s="28">
        <v>2</v>
      </c>
      <c r="H97" s="28">
        <v>5</v>
      </c>
      <c r="I97" s="28">
        <f>HLOOKUP('설문응답 (수정)'!I97,설문!$E$12:$H$15,4,0)</f>
        <v>2</v>
      </c>
      <c r="J97" s="28">
        <f>HLOOKUP('설문응답 (수정)'!J97,설문!$E$13:$G$15,3,0)</f>
        <v>2</v>
      </c>
      <c r="K97" s="28">
        <v>2</v>
      </c>
    </row>
    <row r="98" spans="1:11" ht="13.5" x14ac:dyDescent="0.25">
      <c r="A98" s="28">
        <f>HLOOKUP('설문응답 (수정)'!A98,설문!$E$4:$J$15,12,0)</f>
        <v>3</v>
      </c>
      <c r="B98" s="28">
        <f>HLOOKUP('설문응답 (수정)'!B98,설문!$E$5:$J$15,11,0)</f>
        <v>2</v>
      </c>
      <c r="C98" s="28">
        <v>5</v>
      </c>
      <c r="D98" s="28">
        <v>1</v>
      </c>
      <c r="E98" s="28">
        <v>5</v>
      </c>
      <c r="F98" s="28">
        <v>2</v>
      </c>
      <c r="G98" s="28">
        <v>5</v>
      </c>
      <c r="H98" s="28">
        <v>5</v>
      </c>
      <c r="I98" s="28">
        <f>HLOOKUP('설문응답 (수정)'!I98,설문!$E$12:$H$15,4,0)</f>
        <v>2</v>
      </c>
      <c r="J98" s="28">
        <f>HLOOKUP('설문응답 (수정)'!J98,설문!$E$13:$G$15,3,0)</f>
        <v>2</v>
      </c>
      <c r="K98" s="28">
        <v>2</v>
      </c>
    </row>
    <row r="99" spans="1:11" ht="13.5" x14ac:dyDescent="0.25">
      <c r="A99" s="28">
        <f>HLOOKUP('설문응답 (수정)'!A99,설문!$E$4:$J$15,12,0)</f>
        <v>3</v>
      </c>
      <c r="B99" s="28">
        <f>HLOOKUP('설문응답 (수정)'!B99,설문!$E$5:$J$15,11,0)</f>
        <v>2</v>
      </c>
      <c r="C99" s="28">
        <v>5</v>
      </c>
      <c r="D99" s="28">
        <v>2</v>
      </c>
      <c r="E99" s="28">
        <v>5</v>
      </c>
      <c r="F99" s="28">
        <v>4</v>
      </c>
      <c r="G99" s="28">
        <v>5</v>
      </c>
      <c r="H99" s="28">
        <v>5</v>
      </c>
      <c r="I99" s="28">
        <f>HLOOKUP('설문응답 (수정)'!I99,설문!$E$12:$H$15,4,0)</f>
        <v>3</v>
      </c>
      <c r="J99" s="28">
        <f>HLOOKUP('설문응답 (수정)'!J99,설문!$E$13:$G$15,3,0)</f>
        <v>3</v>
      </c>
      <c r="K99" s="28">
        <v>2</v>
      </c>
    </row>
    <row r="100" spans="1:11" ht="13.5" x14ac:dyDescent="0.25">
      <c r="A100" s="28">
        <f>HLOOKUP('설문응답 (수정)'!A100,설문!$E$4:$J$15,12,0)</f>
        <v>3</v>
      </c>
      <c r="B100" s="28">
        <f>HLOOKUP('설문응답 (수정)'!B100,설문!$E$5:$J$15,11,0)</f>
        <v>4</v>
      </c>
      <c r="C100" s="28">
        <v>5</v>
      </c>
      <c r="D100" s="28">
        <v>1</v>
      </c>
      <c r="E100" s="28">
        <v>3</v>
      </c>
      <c r="F100" s="28">
        <v>4</v>
      </c>
      <c r="G100" s="28">
        <v>5</v>
      </c>
      <c r="H100" s="28">
        <v>5</v>
      </c>
      <c r="I100" s="28">
        <f>HLOOKUP('설문응답 (수정)'!I100,설문!$E$12:$H$15,4,0)</f>
        <v>2</v>
      </c>
      <c r="J100" s="28">
        <f>HLOOKUP('설문응답 (수정)'!J100,설문!$E$13:$G$15,3,0)</f>
        <v>2</v>
      </c>
      <c r="K100" s="28">
        <v>1</v>
      </c>
    </row>
    <row r="101" spans="1:11" ht="13.5" x14ac:dyDescent="0.25">
      <c r="A101" s="28">
        <f>HLOOKUP('설문응답 (수정)'!A101,설문!$E$4:$J$15,12,0)</f>
        <v>3</v>
      </c>
      <c r="B101" s="28">
        <f>HLOOKUP('설문응답 (수정)'!B101,설문!$E$5:$J$15,11,0)</f>
        <v>2</v>
      </c>
      <c r="C101" s="28">
        <v>5</v>
      </c>
      <c r="D101" s="28">
        <v>1</v>
      </c>
      <c r="E101" s="28">
        <v>5</v>
      </c>
      <c r="F101" s="28">
        <v>3</v>
      </c>
      <c r="G101" s="28">
        <v>5</v>
      </c>
      <c r="H101" s="28">
        <v>5</v>
      </c>
      <c r="I101" s="28">
        <f>HLOOKUP('설문응답 (수정)'!I101,설문!$E$12:$H$15,4,0)</f>
        <v>2</v>
      </c>
      <c r="J101" s="28">
        <f>HLOOKUP('설문응답 (수정)'!J101,설문!$E$13:$G$15,3,0)</f>
        <v>2</v>
      </c>
      <c r="K101" s="28">
        <v>1</v>
      </c>
    </row>
    <row r="102" spans="1:11" ht="13.5" x14ac:dyDescent="0.25">
      <c r="A102" s="28">
        <f>HLOOKUP('설문응답 (수정)'!A102,설문!$E$4:$J$15,12,0)</f>
        <v>3</v>
      </c>
      <c r="B102" s="28">
        <f>HLOOKUP('설문응답 (수정)'!B102,설문!$E$5:$J$15,11,0)</f>
        <v>2</v>
      </c>
      <c r="C102" s="28">
        <v>4</v>
      </c>
      <c r="D102" s="28">
        <v>2</v>
      </c>
      <c r="E102" s="28">
        <v>4</v>
      </c>
      <c r="F102" s="28">
        <v>3</v>
      </c>
      <c r="G102" s="28">
        <v>5</v>
      </c>
      <c r="H102" s="28">
        <v>5</v>
      </c>
      <c r="I102" s="28">
        <f>HLOOKUP('설문응답 (수정)'!I102,설문!$E$12:$H$15,4,0)</f>
        <v>2</v>
      </c>
      <c r="J102" s="28">
        <f>HLOOKUP('설문응답 (수정)'!J102,설문!$E$13:$G$15,3,0)</f>
        <v>3</v>
      </c>
      <c r="K102" s="28">
        <v>2</v>
      </c>
    </row>
    <row r="103" spans="1:11" ht="13.5" x14ac:dyDescent="0.25">
      <c r="A103" s="28">
        <f>HLOOKUP('설문응답 (수정)'!A103,설문!$E$4:$J$15,12,0)</f>
        <v>3</v>
      </c>
      <c r="B103" s="28">
        <f>HLOOKUP('설문응답 (수정)'!B103,설문!$E$5:$J$15,11,0)</f>
        <v>2</v>
      </c>
      <c r="C103" s="28">
        <v>5</v>
      </c>
      <c r="D103" s="28">
        <v>3</v>
      </c>
      <c r="E103" s="28">
        <v>4</v>
      </c>
      <c r="F103" s="28">
        <v>3</v>
      </c>
      <c r="G103" s="28">
        <v>4</v>
      </c>
      <c r="H103" s="28">
        <v>4</v>
      </c>
      <c r="I103" s="28">
        <f>HLOOKUP('설문응답 (수정)'!I103,설문!$E$12:$H$15,4,0)</f>
        <v>2</v>
      </c>
      <c r="J103" s="28">
        <f>HLOOKUP('설문응답 (수정)'!J103,설문!$E$13:$G$15,3,0)</f>
        <v>2</v>
      </c>
      <c r="K103" s="28">
        <v>4</v>
      </c>
    </row>
    <row r="104" spans="1:11" ht="13.5" x14ac:dyDescent="0.25">
      <c r="A104" s="28">
        <f>HLOOKUP('설문응답 (수정)'!A104,설문!$E$4:$J$15,12,0)</f>
        <v>3</v>
      </c>
      <c r="B104" s="28">
        <f>HLOOKUP('설문응답 (수정)'!B104,설문!$E$5:$J$15,11,0)</f>
        <v>2</v>
      </c>
      <c r="C104" s="28">
        <v>3</v>
      </c>
      <c r="D104" s="28">
        <v>2</v>
      </c>
      <c r="E104" s="28">
        <v>4</v>
      </c>
      <c r="F104" s="28">
        <v>3</v>
      </c>
      <c r="G104" s="28">
        <v>4</v>
      </c>
      <c r="H104" s="28">
        <v>4</v>
      </c>
      <c r="I104" s="28">
        <f>HLOOKUP('설문응답 (수정)'!I104,설문!$E$12:$H$15,4,0)</f>
        <v>2</v>
      </c>
      <c r="J104" s="28">
        <f>HLOOKUP('설문응답 (수정)'!J104,설문!$E$13:$G$15,3,0)</f>
        <v>2</v>
      </c>
      <c r="K104" s="28">
        <v>2</v>
      </c>
    </row>
    <row r="105" spans="1:11" ht="13.5" x14ac:dyDescent="0.25">
      <c r="A105" s="28">
        <f>HLOOKUP('설문응답 (수정)'!A105,설문!$E$4:$J$15,12,0)</f>
        <v>3</v>
      </c>
      <c r="B105" s="28">
        <f>HLOOKUP('설문응답 (수정)'!B105,설문!$E$5:$J$15,11,0)</f>
        <v>2</v>
      </c>
      <c r="C105" s="28">
        <v>5</v>
      </c>
      <c r="D105" s="28">
        <v>2</v>
      </c>
      <c r="E105" s="28">
        <v>5</v>
      </c>
      <c r="F105" s="28">
        <v>3</v>
      </c>
      <c r="G105" s="28">
        <v>5</v>
      </c>
      <c r="H105" s="28">
        <v>5</v>
      </c>
      <c r="I105" s="28">
        <f>HLOOKUP('설문응답 (수정)'!I105,설문!$E$12:$H$15,4,0)</f>
        <v>2</v>
      </c>
      <c r="J105" s="28">
        <f>HLOOKUP('설문응답 (수정)'!J105,설문!$E$13:$G$15,3,0)</f>
        <v>2</v>
      </c>
      <c r="K105" s="28">
        <v>2</v>
      </c>
    </row>
    <row r="106" spans="1:11" ht="13.5" x14ac:dyDescent="0.25">
      <c r="A106" s="28">
        <f>HLOOKUP('설문응답 (수정)'!A106,설문!$E$4:$J$15,12,0)</f>
        <v>3</v>
      </c>
      <c r="B106" s="28">
        <f>HLOOKUP('설문응답 (수정)'!B106,설문!$E$5:$J$15,11,0)</f>
        <v>1</v>
      </c>
      <c r="C106" s="28">
        <v>3</v>
      </c>
      <c r="D106" s="28">
        <v>1</v>
      </c>
      <c r="E106" s="28">
        <v>4</v>
      </c>
      <c r="F106" s="28">
        <v>3</v>
      </c>
      <c r="G106" s="28">
        <v>4</v>
      </c>
      <c r="H106" s="28">
        <v>4</v>
      </c>
      <c r="I106" s="28">
        <f>HLOOKUP('설문응답 (수정)'!I106,설문!$E$12:$H$15,4,0)</f>
        <v>2</v>
      </c>
      <c r="J106" s="28">
        <f>HLOOKUP('설문응답 (수정)'!J106,설문!$E$13:$G$15,3,0)</f>
        <v>2</v>
      </c>
      <c r="K106" s="28">
        <v>4</v>
      </c>
    </row>
    <row r="107" spans="1:11" ht="13.5" x14ac:dyDescent="0.25">
      <c r="A107" s="28">
        <f>HLOOKUP('설문응답 (수정)'!A107,설문!$E$4:$J$15,12,0)</f>
        <v>3</v>
      </c>
      <c r="B107" s="28">
        <f>HLOOKUP('설문응답 (수정)'!B107,설문!$E$5:$J$15,11,0)</f>
        <v>4</v>
      </c>
      <c r="C107" s="28">
        <v>5</v>
      </c>
      <c r="D107" s="28">
        <v>1</v>
      </c>
      <c r="E107" s="28">
        <v>5</v>
      </c>
      <c r="F107" s="28">
        <v>1</v>
      </c>
      <c r="G107" s="28">
        <v>5</v>
      </c>
      <c r="H107" s="28">
        <v>5</v>
      </c>
      <c r="I107" s="28">
        <f>HLOOKUP('설문응답 (수정)'!I107,설문!$E$12:$H$15,4,0)</f>
        <v>3</v>
      </c>
      <c r="J107" s="28">
        <f>HLOOKUP('설문응답 (수정)'!J107,설문!$E$13:$G$15,3,0)</f>
        <v>2</v>
      </c>
      <c r="K107" s="28">
        <v>1</v>
      </c>
    </row>
    <row r="108" spans="1:11" ht="13.5" x14ac:dyDescent="0.25">
      <c r="A108" s="28">
        <f>HLOOKUP('설문응답 (수정)'!A108,설문!$E$4:$J$15,12,0)</f>
        <v>3</v>
      </c>
      <c r="B108" s="28">
        <f>HLOOKUP('설문응답 (수정)'!B108,설문!$E$5:$J$15,11,0)</f>
        <v>2</v>
      </c>
      <c r="C108" s="28">
        <v>4</v>
      </c>
      <c r="D108" s="28">
        <v>1</v>
      </c>
      <c r="E108" s="28">
        <v>5</v>
      </c>
      <c r="F108" s="28">
        <v>2</v>
      </c>
      <c r="G108" s="28">
        <v>5</v>
      </c>
      <c r="H108" s="28">
        <v>5</v>
      </c>
      <c r="I108" s="28">
        <f>HLOOKUP('설문응답 (수정)'!I108,설문!$E$12:$H$15,4,0)</f>
        <v>3</v>
      </c>
      <c r="J108" s="28">
        <f>HLOOKUP('설문응답 (수정)'!J108,설문!$E$13:$G$15,3,0)</f>
        <v>2</v>
      </c>
      <c r="K108" s="28">
        <v>1</v>
      </c>
    </row>
    <row r="109" spans="1:11" ht="13.5" x14ac:dyDescent="0.25">
      <c r="A109" s="28">
        <f>HLOOKUP('설문응답 (수정)'!A109,설문!$E$4:$J$15,12,0)</f>
        <v>3</v>
      </c>
      <c r="B109" s="28">
        <f>HLOOKUP('설문응답 (수정)'!B109,설문!$E$5:$J$15,11,0)</f>
        <v>6</v>
      </c>
      <c r="C109" s="28">
        <v>4</v>
      </c>
      <c r="D109" s="28">
        <v>3</v>
      </c>
      <c r="E109" s="28">
        <v>4</v>
      </c>
      <c r="F109" s="28">
        <v>4</v>
      </c>
      <c r="G109" s="28">
        <v>4</v>
      </c>
      <c r="H109" s="28">
        <v>5</v>
      </c>
      <c r="I109" s="28">
        <f>HLOOKUP('설문응답 (수정)'!I109,설문!$E$12:$H$15,4,0)</f>
        <v>2</v>
      </c>
      <c r="J109" s="28">
        <f>HLOOKUP('설문응답 (수정)'!J109,설문!$E$13:$G$15,3,0)</f>
        <v>2</v>
      </c>
      <c r="K109" s="28">
        <v>2</v>
      </c>
    </row>
    <row r="110" spans="1:11" ht="13.5" x14ac:dyDescent="0.25">
      <c r="A110" s="28">
        <f>HLOOKUP('설문응답 (수정)'!A110,설문!$E$4:$J$15,12,0)</f>
        <v>3</v>
      </c>
      <c r="B110" s="28">
        <f>HLOOKUP('설문응답 (수정)'!B110,설문!$E$5:$J$15,11,0)</f>
        <v>2</v>
      </c>
      <c r="C110" s="28">
        <v>5</v>
      </c>
      <c r="D110" s="28">
        <v>1</v>
      </c>
      <c r="E110" s="28">
        <v>5</v>
      </c>
      <c r="F110" s="28">
        <v>2</v>
      </c>
      <c r="G110" s="28">
        <v>5</v>
      </c>
      <c r="H110" s="28">
        <v>5</v>
      </c>
      <c r="I110" s="28">
        <f>HLOOKUP('설문응답 (수정)'!I110,설문!$E$12:$H$15,4,0)</f>
        <v>2</v>
      </c>
      <c r="J110" s="28">
        <f>HLOOKUP('설문응답 (수정)'!J110,설문!$E$13:$G$15,3,0)</f>
        <v>2</v>
      </c>
      <c r="K110" s="28">
        <v>1</v>
      </c>
    </row>
    <row r="111" spans="1:11" ht="13.5" x14ac:dyDescent="0.25">
      <c r="A111" s="28">
        <f>HLOOKUP('설문응답 (수정)'!A111,설문!$E$4:$J$15,12,0)</f>
        <v>3</v>
      </c>
      <c r="B111" s="28">
        <f>HLOOKUP('설문응답 (수정)'!B111,설문!$E$5:$J$15,11,0)</f>
        <v>2</v>
      </c>
      <c r="C111" s="28">
        <v>4</v>
      </c>
      <c r="D111" s="28">
        <v>1</v>
      </c>
      <c r="E111" s="28">
        <v>5</v>
      </c>
      <c r="F111" s="28">
        <v>5</v>
      </c>
      <c r="G111" s="28">
        <v>5</v>
      </c>
      <c r="H111" s="28">
        <v>5</v>
      </c>
      <c r="I111" s="28">
        <f>HLOOKUP('설문응답 (수정)'!I111,설문!$E$12:$H$15,4,0)</f>
        <v>2</v>
      </c>
      <c r="J111" s="28">
        <f>HLOOKUP('설문응답 (수정)'!J111,설문!$E$13:$G$15,3,0)</f>
        <v>2</v>
      </c>
      <c r="K111" s="28">
        <v>1</v>
      </c>
    </row>
    <row r="112" spans="1:11" ht="13.5" x14ac:dyDescent="0.25">
      <c r="A112" s="28">
        <f>HLOOKUP('설문응답 (수정)'!A112,설문!$E$4:$J$15,12,0)</f>
        <v>2</v>
      </c>
      <c r="B112" s="28">
        <f>HLOOKUP('설문응답 (수정)'!B112,설문!$E$5:$J$15,11,0)</f>
        <v>4</v>
      </c>
      <c r="C112" s="28">
        <v>5</v>
      </c>
      <c r="D112" s="28">
        <v>2</v>
      </c>
      <c r="E112" s="28">
        <v>4</v>
      </c>
      <c r="F112" s="28">
        <v>3</v>
      </c>
      <c r="G112" s="28">
        <v>5</v>
      </c>
      <c r="H112" s="28">
        <v>4</v>
      </c>
      <c r="I112" s="28">
        <f>HLOOKUP('설문응답 (수정)'!I112,설문!$E$12:$H$15,4,0)</f>
        <v>2</v>
      </c>
      <c r="J112" s="28">
        <f>HLOOKUP('설문응답 (수정)'!J112,설문!$E$13:$G$15,3,0)</f>
        <v>2</v>
      </c>
      <c r="K112" s="28">
        <v>2</v>
      </c>
    </row>
    <row r="113" spans="1:11" ht="13.5" x14ac:dyDescent="0.25">
      <c r="A113" s="28">
        <f>HLOOKUP('설문응답 (수정)'!A113,설문!$E$4:$J$15,12,0)</f>
        <v>3</v>
      </c>
      <c r="B113" s="28">
        <f>HLOOKUP('설문응답 (수정)'!B113,설문!$E$5:$J$15,11,0)</f>
        <v>2</v>
      </c>
      <c r="C113" s="28">
        <v>5</v>
      </c>
      <c r="D113" s="28">
        <v>5</v>
      </c>
      <c r="E113" s="28">
        <v>5</v>
      </c>
      <c r="F113" s="28">
        <v>5</v>
      </c>
      <c r="G113" s="28">
        <v>5</v>
      </c>
      <c r="H113" s="28">
        <v>5</v>
      </c>
      <c r="I113" s="28">
        <f>HLOOKUP('설문응답 (수정)'!I113,설문!$E$12:$H$15,4,0)</f>
        <v>2</v>
      </c>
      <c r="J113" s="28">
        <f>HLOOKUP('설문응답 (수정)'!J113,설문!$E$13:$G$15,3,0)</f>
        <v>2</v>
      </c>
      <c r="K113" s="28">
        <v>2</v>
      </c>
    </row>
    <row r="114" spans="1:11" ht="13.5" x14ac:dyDescent="0.25">
      <c r="A114" s="28">
        <f>HLOOKUP('설문응답 (수정)'!A114,설문!$E$4:$J$15,12,0)</f>
        <v>4</v>
      </c>
      <c r="B114" s="28">
        <f>HLOOKUP('설문응답 (수정)'!B114,설문!$E$5:$J$15,11,0)</f>
        <v>3</v>
      </c>
      <c r="C114" s="28">
        <v>5</v>
      </c>
      <c r="D114" s="28">
        <v>4</v>
      </c>
      <c r="E114" s="28">
        <v>3</v>
      </c>
      <c r="F114" s="28">
        <v>4</v>
      </c>
      <c r="G114" s="28">
        <v>5</v>
      </c>
      <c r="H114" s="28">
        <v>5</v>
      </c>
      <c r="I114" s="28">
        <f>HLOOKUP('설문응답 (수정)'!I114,설문!$E$12:$H$15,4,0)</f>
        <v>2</v>
      </c>
      <c r="J114" s="28">
        <f>HLOOKUP('설문응답 (수정)'!J114,설문!$E$13:$G$15,3,0)</f>
        <v>2</v>
      </c>
      <c r="K114" s="28">
        <v>3</v>
      </c>
    </row>
    <row r="115" spans="1:11" ht="13.5" x14ac:dyDescent="0.25">
      <c r="A115" s="28">
        <f>HLOOKUP('설문응답 (수정)'!A115,설문!$E$4:$J$15,12,0)</f>
        <v>4</v>
      </c>
      <c r="B115" s="28">
        <f>HLOOKUP('설문응답 (수정)'!B115,설문!$E$5:$J$15,11,0)</f>
        <v>5</v>
      </c>
      <c r="C115" s="28">
        <v>5</v>
      </c>
      <c r="D115" s="28">
        <v>1</v>
      </c>
      <c r="E115" s="28">
        <v>4</v>
      </c>
      <c r="F115" s="28">
        <v>3</v>
      </c>
      <c r="G115" s="28">
        <v>5</v>
      </c>
      <c r="H115" s="28">
        <v>5</v>
      </c>
      <c r="I115" s="28">
        <f>HLOOKUP('설문응답 (수정)'!I115,설문!$E$12:$H$15,4,0)</f>
        <v>3</v>
      </c>
      <c r="J115" s="28">
        <f>HLOOKUP('설문응답 (수정)'!J115,설문!$E$13:$G$15,3,0)</f>
        <v>2</v>
      </c>
      <c r="K115" s="28">
        <v>4</v>
      </c>
    </row>
    <row r="116" spans="1:11" ht="13.5" x14ac:dyDescent="0.25">
      <c r="A116" s="28">
        <f>HLOOKUP('설문응답 (수정)'!A116,설문!$E$4:$J$15,12,0)</f>
        <v>4</v>
      </c>
      <c r="B116" s="28">
        <f>HLOOKUP('설문응답 (수정)'!B116,설문!$E$5:$J$15,11,0)</f>
        <v>4</v>
      </c>
      <c r="C116" s="28">
        <v>5</v>
      </c>
      <c r="D116" s="28">
        <v>1</v>
      </c>
      <c r="E116" s="28">
        <v>4</v>
      </c>
      <c r="F116" s="28">
        <v>3</v>
      </c>
      <c r="G116" s="28">
        <v>5</v>
      </c>
      <c r="H116" s="28">
        <v>5</v>
      </c>
      <c r="I116" s="28">
        <f>HLOOKUP('설문응답 (수정)'!I116,설문!$E$12:$H$15,4,0)</f>
        <v>2</v>
      </c>
      <c r="J116" s="28">
        <f>HLOOKUP('설문응답 (수정)'!J116,설문!$E$13:$G$15,3,0)</f>
        <v>3</v>
      </c>
      <c r="K116" s="28">
        <v>1</v>
      </c>
    </row>
    <row r="117" spans="1:11" ht="13.5" x14ac:dyDescent="0.25">
      <c r="A117" s="28">
        <f>HLOOKUP('설문응답 (수정)'!A117,설문!$E$4:$J$15,12,0)</f>
        <v>4</v>
      </c>
      <c r="B117" s="28">
        <f>HLOOKUP('설문응답 (수정)'!B117,설문!$E$5:$J$15,11,0)</f>
        <v>5</v>
      </c>
      <c r="C117" s="28">
        <v>5</v>
      </c>
      <c r="D117" s="28">
        <v>1</v>
      </c>
      <c r="E117" s="28">
        <v>5</v>
      </c>
      <c r="F117" s="28">
        <v>1</v>
      </c>
      <c r="G117" s="28">
        <v>5</v>
      </c>
      <c r="H117" s="28">
        <v>5</v>
      </c>
      <c r="I117" s="28">
        <f>HLOOKUP('설문응답 (수정)'!I117,설문!$E$12:$H$15,4,0)</f>
        <v>2</v>
      </c>
      <c r="J117" s="28">
        <f>HLOOKUP('설문응답 (수정)'!J117,설문!$E$13:$G$15,3,0)</f>
        <v>2</v>
      </c>
      <c r="K117" s="28">
        <v>2</v>
      </c>
    </row>
    <row r="118" spans="1:11" ht="13.5" x14ac:dyDescent="0.25">
      <c r="A118" s="28">
        <f>HLOOKUP('설문응답 (수정)'!A118,설문!$E$4:$J$15,12,0)</f>
        <v>4</v>
      </c>
      <c r="B118" s="28">
        <f>HLOOKUP('설문응답 (수정)'!B118,설문!$E$5:$J$15,11,0)</f>
        <v>6</v>
      </c>
      <c r="C118" s="28">
        <v>5</v>
      </c>
      <c r="D118" s="28">
        <v>2</v>
      </c>
      <c r="E118" s="28">
        <v>2</v>
      </c>
      <c r="F118" s="28">
        <v>3</v>
      </c>
      <c r="G118" s="28">
        <v>4</v>
      </c>
      <c r="H118" s="28">
        <v>4</v>
      </c>
      <c r="I118" s="28">
        <f>HLOOKUP('설문응답 (수정)'!I118,설문!$E$12:$H$15,4,0)</f>
        <v>2</v>
      </c>
      <c r="J118" s="28">
        <f>HLOOKUP('설문응답 (수정)'!J118,설문!$E$13:$G$15,3,0)</f>
        <v>1</v>
      </c>
      <c r="K118" s="28">
        <v>3</v>
      </c>
    </row>
    <row r="119" spans="1:11" ht="13.5" x14ac:dyDescent="0.25">
      <c r="A119" s="28">
        <f>HLOOKUP('설문응답 (수정)'!A119,설문!$E$4:$J$15,12,0)</f>
        <v>4</v>
      </c>
      <c r="B119" s="28">
        <f>HLOOKUP('설문응답 (수정)'!B119,설문!$E$5:$J$15,11,0)</f>
        <v>5</v>
      </c>
      <c r="C119" s="28">
        <v>3</v>
      </c>
      <c r="D119" s="28">
        <v>1</v>
      </c>
      <c r="E119" s="28">
        <v>5</v>
      </c>
      <c r="F119" s="28">
        <v>1</v>
      </c>
      <c r="G119" s="28">
        <v>5</v>
      </c>
      <c r="H119" s="28">
        <v>5</v>
      </c>
      <c r="I119" s="28">
        <f>HLOOKUP('설문응답 (수정)'!I119,설문!$E$12:$H$15,4,0)</f>
        <v>2</v>
      </c>
      <c r="J119" s="28">
        <f>HLOOKUP('설문응답 (수정)'!J119,설문!$E$13:$G$15,3,0)</f>
        <v>2</v>
      </c>
      <c r="K119" s="28">
        <v>2</v>
      </c>
    </row>
    <row r="120" spans="1:11" ht="13.5" x14ac:dyDescent="0.25">
      <c r="A120" s="28">
        <f>HLOOKUP('설문응답 (수정)'!A120,설문!$E$4:$J$15,12,0)</f>
        <v>3</v>
      </c>
      <c r="B120" s="28">
        <f>HLOOKUP('설문응답 (수정)'!B120,설문!$E$5:$J$15,11,0)</f>
        <v>4</v>
      </c>
      <c r="C120" s="28">
        <v>5</v>
      </c>
      <c r="D120" s="28">
        <v>2</v>
      </c>
      <c r="E120" s="28">
        <v>4</v>
      </c>
      <c r="F120" s="28">
        <v>3</v>
      </c>
      <c r="G120" s="28">
        <v>5</v>
      </c>
      <c r="H120" s="28">
        <v>4</v>
      </c>
      <c r="I120" s="28">
        <f>HLOOKUP('설문응답 (수정)'!I120,설문!$E$12:$H$15,4,0)</f>
        <v>2</v>
      </c>
      <c r="J120" s="28">
        <f>HLOOKUP('설문응답 (수정)'!J120,설문!$E$13:$G$15,3,0)</f>
        <v>2</v>
      </c>
      <c r="K120" s="28">
        <v>3</v>
      </c>
    </row>
    <row r="121" spans="1:11" ht="13.5" x14ac:dyDescent="0.25">
      <c r="A121" s="28">
        <f>HLOOKUP('설문응답 (수정)'!A121,설문!$E$4:$J$15,12,0)</f>
        <v>4</v>
      </c>
      <c r="B121" s="28">
        <f>HLOOKUP('설문응답 (수정)'!B121,설문!$E$5:$J$15,11,0)</f>
        <v>5</v>
      </c>
      <c r="C121" s="28">
        <v>4</v>
      </c>
      <c r="D121" s="28">
        <v>1</v>
      </c>
      <c r="E121" s="28">
        <v>5</v>
      </c>
      <c r="F121" s="28">
        <v>3</v>
      </c>
      <c r="G121" s="28">
        <v>3</v>
      </c>
      <c r="H121" s="28">
        <v>5</v>
      </c>
      <c r="I121" s="28">
        <f>HLOOKUP('설문응답 (수정)'!I121,설문!$E$12:$H$15,4,0)</f>
        <v>3</v>
      </c>
      <c r="J121" s="28">
        <f>HLOOKUP('설문응답 (수정)'!J121,설문!$E$13:$G$15,3,0)</f>
        <v>2</v>
      </c>
      <c r="K121" s="28">
        <v>2</v>
      </c>
    </row>
    <row r="122" spans="1:11" ht="13.5" x14ac:dyDescent="0.25">
      <c r="A122" s="28">
        <f>HLOOKUP('설문응답 (수정)'!A122,설문!$E$4:$J$15,12,0)</f>
        <v>4</v>
      </c>
      <c r="B122" s="28">
        <f>HLOOKUP('설문응답 (수정)'!B122,설문!$E$5:$J$15,11,0)</f>
        <v>5</v>
      </c>
      <c r="C122" s="28">
        <v>5</v>
      </c>
      <c r="D122" s="28">
        <v>1</v>
      </c>
      <c r="E122" s="28">
        <v>5</v>
      </c>
      <c r="F122" s="28">
        <v>4</v>
      </c>
      <c r="G122" s="28">
        <v>5</v>
      </c>
      <c r="H122" s="28">
        <v>5</v>
      </c>
      <c r="I122" s="28">
        <f>HLOOKUP('설문응답 (수정)'!I122,설문!$E$12:$H$15,4,0)</f>
        <v>3</v>
      </c>
      <c r="J122" s="28">
        <f>HLOOKUP('설문응답 (수정)'!J122,설문!$E$13:$G$15,3,0)</f>
        <v>1</v>
      </c>
      <c r="K122" s="28">
        <v>3</v>
      </c>
    </row>
    <row r="123" spans="1:11" ht="13.5" x14ac:dyDescent="0.25">
      <c r="A123" s="28">
        <f>HLOOKUP('설문응답 (수정)'!A123,설문!$E$4:$J$15,12,0)</f>
        <v>4</v>
      </c>
      <c r="B123" s="28">
        <f>HLOOKUP('설문응답 (수정)'!B123,설문!$E$5:$J$15,11,0)</f>
        <v>4</v>
      </c>
      <c r="C123" s="28">
        <v>4</v>
      </c>
      <c r="D123" s="28">
        <v>5</v>
      </c>
      <c r="E123" s="28">
        <v>4</v>
      </c>
      <c r="F123" s="28">
        <v>2</v>
      </c>
      <c r="G123" s="28">
        <v>2</v>
      </c>
      <c r="H123" s="28">
        <v>4</v>
      </c>
      <c r="I123" s="28">
        <f>HLOOKUP('설문응답 (수정)'!I123,설문!$E$12:$H$15,4,0)</f>
        <v>3</v>
      </c>
      <c r="J123" s="28">
        <f>HLOOKUP('설문응답 (수정)'!J123,설문!$E$13:$G$15,3,0)</f>
        <v>2</v>
      </c>
      <c r="K123" s="28">
        <v>2</v>
      </c>
    </row>
    <row r="124" spans="1:11" ht="13.5" x14ac:dyDescent="0.25">
      <c r="A124" s="28">
        <f>HLOOKUP('설문응답 (수정)'!A124,설문!$E$4:$J$15,12,0)</f>
        <v>4</v>
      </c>
      <c r="B124" s="28">
        <f>HLOOKUP('설문응답 (수정)'!B124,설문!$E$5:$J$15,11,0)</f>
        <v>4</v>
      </c>
      <c r="C124" s="28">
        <v>4</v>
      </c>
      <c r="D124" s="28">
        <v>2</v>
      </c>
      <c r="E124" s="28">
        <v>2</v>
      </c>
      <c r="F124" s="28">
        <v>4</v>
      </c>
      <c r="G124" s="28">
        <v>4</v>
      </c>
      <c r="H124" s="28">
        <v>4</v>
      </c>
      <c r="I124" s="28">
        <f>HLOOKUP('설문응답 (수정)'!I124,설문!$E$12:$H$15,4,0)</f>
        <v>1</v>
      </c>
      <c r="J124" s="28">
        <f>HLOOKUP('설문응답 (수정)'!J124,설문!$E$13:$G$15,3,0)</f>
        <v>2</v>
      </c>
      <c r="K124" s="28">
        <v>2</v>
      </c>
    </row>
    <row r="125" spans="1:11" ht="13.5" x14ac:dyDescent="0.25">
      <c r="A125" s="28">
        <f>HLOOKUP('설문응답 (수정)'!A125,설문!$E$4:$J$15,12,0)</f>
        <v>4</v>
      </c>
      <c r="B125" s="28">
        <f>HLOOKUP('설문응답 (수정)'!B125,설문!$E$5:$J$15,11,0)</f>
        <v>5</v>
      </c>
      <c r="C125" s="28">
        <v>4</v>
      </c>
      <c r="D125" s="28">
        <v>3</v>
      </c>
      <c r="E125" s="28">
        <v>4</v>
      </c>
      <c r="F125" s="28">
        <v>4</v>
      </c>
      <c r="G125" s="28">
        <v>3</v>
      </c>
      <c r="H125" s="28">
        <v>2</v>
      </c>
      <c r="I125" s="28">
        <f>HLOOKUP('설문응답 (수정)'!I125,설문!$E$12:$H$15,4,0)</f>
        <v>3</v>
      </c>
      <c r="J125" s="28">
        <f>HLOOKUP('설문응답 (수정)'!J125,설문!$E$13:$G$15,3,0)</f>
        <v>2</v>
      </c>
      <c r="K125" s="28">
        <v>2</v>
      </c>
    </row>
    <row r="126" spans="1:11" ht="13.5" x14ac:dyDescent="0.25">
      <c r="A126" s="28">
        <f>HLOOKUP('설문응답 (수정)'!A126,설문!$E$4:$J$15,12,0)</f>
        <v>4</v>
      </c>
      <c r="B126" s="28">
        <f>HLOOKUP('설문응답 (수정)'!B126,설문!$E$5:$J$15,11,0)</f>
        <v>5</v>
      </c>
      <c r="C126" s="28">
        <v>4</v>
      </c>
      <c r="D126" s="28">
        <v>2</v>
      </c>
      <c r="E126" s="28">
        <v>4</v>
      </c>
      <c r="F126" s="28">
        <v>3</v>
      </c>
      <c r="G126" s="28">
        <v>5</v>
      </c>
      <c r="H126" s="28">
        <v>5</v>
      </c>
      <c r="I126" s="28">
        <f>HLOOKUP('설문응답 (수정)'!I126,설문!$E$12:$H$15,4,0)</f>
        <v>2</v>
      </c>
      <c r="J126" s="28">
        <f>HLOOKUP('설문응답 (수정)'!J126,설문!$E$13:$G$15,3,0)</f>
        <v>2</v>
      </c>
      <c r="K126" s="28">
        <v>2</v>
      </c>
    </row>
    <row r="127" spans="1:11" ht="13.5" x14ac:dyDescent="0.25">
      <c r="A127" s="28">
        <f>HLOOKUP('설문응답 (수정)'!A127,설문!$E$4:$J$15,12,0)</f>
        <v>4</v>
      </c>
      <c r="B127" s="28">
        <f>HLOOKUP('설문응답 (수정)'!B127,설문!$E$5:$J$15,11,0)</f>
        <v>3</v>
      </c>
      <c r="C127" s="28">
        <v>1</v>
      </c>
      <c r="D127" s="28">
        <v>2</v>
      </c>
      <c r="E127" s="28">
        <v>5</v>
      </c>
      <c r="F127" s="28">
        <v>3</v>
      </c>
      <c r="G127" s="28">
        <v>5</v>
      </c>
      <c r="H127" s="28">
        <v>5</v>
      </c>
      <c r="I127" s="28">
        <f>HLOOKUP('설문응답 (수정)'!I127,설문!$E$12:$H$15,4,0)</f>
        <v>2</v>
      </c>
      <c r="J127" s="28">
        <f>HLOOKUP('설문응답 (수정)'!J127,설문!$E$13:$G$15,3,0)</f>
        <v>1</v>
      </c>
      <c r="K127" s="28">
        <v>3</v>
      </c>
    </row>
    <row r="128" spans="1:11" ht="13.5" x14ac:dyDescent="0.25">
      <c r="A128" s="28">
        <f>HLOOKUP('설문응답 (수정)'!A128,설문!$E$4:$J$15,12,0)</f>
        <v>4</v>
      </c>
      <c r="B128" s="28">
        <f>HLOOKUP('설문응답 (수정)'!B128,설문!$E$5:$J$15,11,0)</f>
        <v>5</v>
      </c>
      <c r="C128" s="28">
        <v>4</v>
      </c>
      <c r="D128" s="28">
        <v>3</v>
      </c>
      <c r="E128" s="28">
        <v>3</v>
      </c>
      <c r="F128" s="28">
        <v>4</v>
      </c>
      <c r="G128" s="28">
        <v>4</v>
      </c>
      <c r="H128" s="28">
        <v>3</v>
      </c>
      <c r="I128" s="28">
        <f>HLOOKUP('설문응답 (수정)'!I128,설문!$E$12:$H$15,4,0)</f>
        <v>2</v>
      </c>
      <c r="J128" s="28">
        <f>HLOOKUP('설문응답 (수정)'!J128,설문!$E$13:$G$15,3,0)</f>
        <v>2</v>
      </c>
      <c r="K128" s="28">
        <v>3</v>
      </c>
    </row>
    <row r="129" spans="1:11" ht="13.5" x14ac:dyDescent="0.25">
      <c r="A129" s="28">
        <f>HLOOKUP('설문응답 (수정)'!A129,설문!$E$4:$J$15,12,0)</f>
        <v>4</v>
      </c>
      <c r="B129" s="28">
        <f>HLOOKUP('설문응답 (수정)'!B129,설문!$E$5:$J$15,11,0)</f>
        <v>5</v>
      </c>
      <c r="C129" s="28">
        <v>3</v>
      </c>
      <c r="D129" s="28">
        <v>1</v>
      </c>
      <c r="E129" s="28">
        <v>5</v>
      </c>
      <c r="F129" s="28">
        <v>3</v>
      </c>
      <c r="G129" s="28">
        <v>5</v>
      </c>
      <c r="H129" s="28">
        <v>5</v>
      </c>
      <c r="I129" s="28">
        <f>HLOOKUP('설문응답 (수정)'!I129,설문!$E$12:$H$15,4,0)</f>
        <v>3</v>
      </c>
      <c r="J129" s="28">
        <f>HLOOKUP('설문응답 (수정)'!J129,설문!$E$13:$G$15,3,0)</f>
        <v>2</v>
      </c>
      <c r="K129" s="28">
        <v>1</v>
      </c>
    </row>
    <row r="130" spans="1:11" ht="13.5" x14ac:dyDescent="0.25">
      <c r="A130" s="28">
        <f>HLOOKUP('설문응답 (수정)'!A130,설문!$E$4:$J$15,12,0)</f>
        <v>4</v>
      </c>
      <c r="B130" s="28">
        <f>HLOOKUP('설문응답 (수정)'!B130,설문!$E$5:$J$15,11,0)</f>
        <v>2</v>
      </c>
      <c r="C130" s="28">
        <v>4</v>
      </c>
      <c r="D130" s="28">
        <v>1</v>
      </c>
      <c r="E130" s="28">
        <v>4</v>
      </c>
      <c r="F130" s="28">
        <v>1</v>
      </c>
      <c r="G130" s="28">
        <v>5</v>
      </c>
      <c r="H130" s="28">
        <v>5</v>
      </c>
      <c r="I130" s="28">
        <f>HLOOKUP('설문응답 (수정)'!I130,설문!$E$12:$H$15,4,0)</f>
        <v>3</v>
      </c>
      <c r="J130" s="28">
        <f>HLOOKUP('설문응답 (수정)'!J130,설문!$E$13:$G$15,3,0)</f>
        <v>2</v>
      </c>
      <c r="K130" s="28">
        <v>1</v>
      </c>
    </row>
    <row r="131" spans="1:11" ht="13.5" x14ac:dyDescent="0.25">
      <c r="A131" s="28">
        <f>HLOOKUP('설문응답 (수정)'!A131,설문!$E$4:$J$15,12,0)</f>
        <v>4</v>
      </c>
      <c r="B131" s="28">
        <f>HLOOKUP('설문응답 (수정)'!B131,설문!$E$5:$J$15,11,0)</f>
        <v>5</v>
      </c>
      <c r="C131" s="28">
        <v>5</v>
      </c>
      <c r="D131" s="28">
        <v>1</v>
      </c>
      <c r="E131" s="28">
        <v>3</v>
      </c>
      <c r="F131" s="28">
        <v>1</v>
      </c>
      <c r="G131" s="28">
        <v>5</v>
      </c>
      <c r="H131" s="28">
        <v>5</v>
      </c>
      <c r="I131" s="28">
        <f>HLOOKUP('설문응답 (수정)'!I131,설문!$E$12:$H$15,4,0)</f>
        <v>2</v>
      </c>
      <c r="J131" s="28">
        <f>HLOOKUP('설문응답 (수정)'!J131,설문!$E$13:$G$15,3,0)</f>
        <v>1</v>
      </c>
      <c r="K131" s="28">
        <v>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1"/>
  <sheetViews>
    <sheetView workbookViewId="0">
      <pane ySplit="1" topLeftCell="A109" activePane="bottomLeft" state="frozen"/>
      <selection pane="bottomLeft" activeCell="P121" sqref="P121"/>
    </sheetView>
  </sheetViews>
  <sheetFormatPr defaultColWidth="11" defaultRowHeight="15.75" customHeight="1" x14ac:dyDescent="0.25"/>
  <cols>
    <col min="1" max="1" width="8.25" style="27" customWidth="1"/>
    <col min="2" max="2" width="8.5" style="27" customWidth="1"/>
    <col min="3" max="3" width="10.125" style="27" customWidth="1"/>
    <col min="4" max="4" width="10.25" style="27" customWidth="1"/>
    <col min="5" max="5" width="9.75" style="27" customWidth="1"/>
    <col min="6" max="6" width="9" style="27" customWidth="1"/>
    <col min="7" max="7" width="7.625" style="27" customWidth="1"/>
    <col min="8" max="8" width="9.875" style="27" customWidth="1"/>
    <col min="9" max="9" width="9.375" style="27" customWidth="1"/>
    <col min="10" max="10" width="8" style="27" customWidth="1"/>
    <col min="11" max="11" width="8.5" style="27" customWidth="1"/>
    <col min="12" max="12" width="9.625" style="27" customWidth="1"/>
    <col min="13" max="14" width="9.875" style="27" customWidth="1"/>
    <col min="15" max="15" width="11.25" style="27" customWidth="1"/>
    <col min="16" max="17" width="16.5" style="27" customWidth="1"/>
    <col min="18" max="16384" width="11" style="27"/>
  </cols>
  <sheetData>
    <row r="1" spans="1:11" ht="15.75" customHeight="1" x14ac:dyDescent="0.25">
      <c r="A1" s="26" t="s">
        <v>74</v>
      </c>
      <c r="B1" s="26" t="s">
        <v>75</v>
      </c>
      <c r="C1" s="26" t="s">
        <v>76</v>
      </c>
      <c r="D1" s="26" t="s">
        <v>77</v>
      </c>
      <c r="E1" s="26" t="s">
        <v>78</v>
      </c>
      <c r="F1" s="26" t="s">
        <v>79</v>
      </c>
      <c r="G1" s="26" t="s">
        <v>80</v>
      </c>
      <c r="H1" s="26" t="s">
        <v>81</v>
      </c>
      <c r="I1" s="26" t="s">
        <v>82</v>
      </c>
      <c r="J1" s="26" t="s">
        <v>83</v>
      </c>
      <c r="K1" s="26" t="s">
        <v>84</v>
      </c>
    </row>
    <row r="2" spans="1:11" ht="13.5" x14ac:dyDescent="0.25">
      <c r="A2" s="28">
        <f>HLOOKUP('설문응답 (수정)'!A2,설문!$E$4:$J$15,12,0)</f>
        <v>1</v>
      </c>
      <c r="B2" s="28">
        <f>HLOOKUP('설문응답 (수정)'!B2,설문!$E$5:$J$15,11,0)</f>
        <v>2</v>
      </c>
      <c r="C2" s="28">
        <v>3</v>
      </c>
      <c r="D2" s="28">
        <v>3</v>
      </c>
      <c r="E2" s="28">
        <v>3</v>
      </c>
      <c r="F2" s="28">
        <v>3</v>
      </c>
      <c r="G2" s="28">
        <v>3</v>
      </c>
      <c r="H2" s="28">
        <v>3</v>
      </c>
      <c r="I2" s="28">
        <f>HLOOKUP('설문응답 (수정)'!I2,설문!$E$12:$H$15,4,0)</f>
        <v>1</v>
      </c>
      <c r="J2" s="28">
        <f>HLOOKUP('설문응답 (수정)'!J2,설문!$E$13:$G$15,3,0)</f>
        <v>1</v>
      </c>
      <c r="K2" s="28">
        <v>3</v>
      </c>
    </row>
    <row r="3" spans="1:11" ht="13.5" x14ac:dyDescent="0.25">
      <c r="A3" s="28">
        <f>HLOOKUP('설문응답 (수정)'!A3,설문!$E$4:$J$15,12,0)</f>
        <v>1</v>
      </c>
      <c r="B3" s="28">
        <f>HLOOKUP('설문응답 (수정)'!B3,설문!$E$5:$J$15,11,0)</f>
        <v>1</v>
      </c>
      <c r="C3" s="28">
        <v>5</v>
      </c>
      <c r="D3" s="28">
        <v>1</v>
      </c>
      <c r="E3" s="28">
        <v>4</v>
      </c>
      <c r="F3" s="28">
        <v>3</v>
      </c>
      <c r="G3" s="28">
        <v>4</v>
      </c>
      <c r="H3" s="28">
        <v>4</v>
      </c>
      <c r="I3" s="28">
        <f>HLOOKUP('설문응답 (수정)'!I3,설문!$E$12:$H$15,4,0)</f>
        <v>3</v>
      </c>
      <c r="J3" s="28">
        <f>HLOOKUP('설문응답 (수정)'!J3,설문!$E$13:$G$15,3,0)</f>
        <v>1</v>
      </c>
      <c r="K3" s="28">
        <v>1</v>
      </c>
    </row>
    <row r="4" spans="1:11" ht="13.5" x14ac:dyDescent="0.25">
      <c r="A4" s="28">
        <f>HLOOKUP('설문응답 (수정)'!A4,설문!$E$4:$J$15,12,0)</f>
        <v>1</v>
      </c>
      <c r="B4" s="28">
        <f>HLOOKUP('설문응답 (수정)'!B4,설문!$E$5:$J$15,11,0)</f>
        <v>2</v>
      </c>
      <c r="C4" s="28">
        <v>3</v>
      </c>
      <c r="D4" s="28">
        <v>2</v>
      </c>
      <c r="E4" s="28">
        <v>1</v>
      </c>
      <c r="F4" s="28">
        <v>2</v>
      </c>
      <c r="G4" s="28">
        <v>2</v>
      </c>
      <c r="H4" s="28">
        <v>5</v>
      </c>
      <c r="I4" s="28">
        <f>HLOOKUP('설문응답 (수정)'!I4,설문!$E$12:$H$15,4,0)</f>
        <v>1</v>
      </c>
      <c r="J4" s="28">
        <f>HLOOKUP('설문응답 (수정)'!J4,설문!$E$13:$G$15,3,0)</f>
        <v>3</v>
      </c>
      <c r="K4" s="28">
        <v>1</v>
      </c>
    </row>
    <row r="5" spans="1:11" ht="13.5" x14ac:dyDescent="0.25">
      <c r="A5" s="28">
        <f>HLOOKUP('설문응답 (수정)'!A5,설문!$E$4:$J$15,12,0)</f>
        <v>1</v>
      </c>
      <c r="B5" s="28">
        <f>HLOOKUP('설문응답 (수정)'!B5,설문!$E$5:$J$15,11,0)</f>
        <v>2</v>
      </c>
      <c r="C5" s="28">
        <v>5</v>
      </c>
      <c r="D5" s="28">
        <v>2</v>
      </c>
      <c r="E5" s="28">
        <v>4</v>
      </c>
      <c r="F5" s="28">
        <v>3</v>
      </c>
      <c r="G5" s="28">
        <v>4</v>
      </c>
      <c r="H5" s="28">
        <v>4</v>
      </c>
      <c r="I5" s="28">
        <f>HLOOKUP('설문응답 (수정)'!I5,설문!$E$12:$H$15,4,0)</f>
        <v>2</v>
      </c>
      <c r="J5" s="28">
        <f>HLOOKUP('설문응답 (수정)'!J5,설문!$E$13:$G$15,3,0)</f>
        <v>2</v>
      </c>
      <c r="K5" s="28">
        <v>2</v>
      </c>
    </row>
    <row r="6" spans="1:11" ht="13.5" x14ac:dyDescent="0.25">
      <c r="A6" s="28">
        <f>HLOOKUP('설문응답 (수정)'!A6,설문!$E$4:$J$15,12,0)</f>
        <v>1</v>
      </c>
      <c r="B6" s="28">
        <f>HLOOKUP('설문응답 (수정)'!B6,설문!$E$5:$J$15,11,0)</f>
        <v>2</v>
      </c>
      <c r="C6" s="28">
        <v>4</v>
      </c>
      <c r="D6" s="28">
        <v>2</v>
      </c>
      <c r="E6" s="28">
        <v>5</v>
      </c>
      <c r="F6" s="28">
        <v>3</v>
      </c>
      <c r="G6" s="28">
        <v>5</v>
      </c>
      <c r="H6" s="28">
        <v>5</v>
      </c>
      <c r="I6" s="28">
        <f>HLOOKUP('설문응답 (수정)'!I6,설문!$E$12:$H$15,4,0)</f>
        <v>3</v>
      </c>
      <c r="J6" s="28">
        <f>HLOOKUP('설문응답 (수정)'!J6,설문!$E$13:$G$15,3,0)</f>
        <v>2</v>
      </c>
      <c r="K6" s="28">
        <v>4</v>
      </c>
    </row>
    <row r="7" spans="1:11" ht="13.5" x14ac:dyDescent="0.25">
      <c r="A7" s="28">
        <f>HLOOKUP('설문응답 (수정)'!A7,설문!$E$4:$J$15,12,0)</f>
        <v>1</v>
      </c>
      <c r="B7" s="28">
        <f>HLOOKUP('설문응답 (수정)'!B7,설문!$E$5:$J$15,11,0)</f>
        <v>2</v>
      </c>
      <c r="C7" s="28">
        <v>5</v>
      </c>
      <c r="D7" s="28">
        <v>1</v>
      </c>
      <c r="E7" s="28">
        <v>5</v>
      </c>
      <c r="F7" s="28">
        <v>1</v>
      </c>
      <c r="G7" s="28">
        <v>5</v>
      </c>
      <c r="H7" s="28">
        <v>5</v>
      </c>
      <c r="I7" s="28">
        <f>HLOOKUP('설문응답 (수정)'!I7,설문!$E$12:$H$15,4,0)</f>
        <v>2</v>
      </c>
      <c r="J7" s="28">
        <f>HLOOKUP('설문응답 (수정)'!J7,설문!$E$13:$G$15,3,0)</f>
        <v>2</v>
      </c>
      <c r="K7" s="28">
        <v>1</v>
      </c>
    </row>
    <row r="8" spans="1:11" ht="13.5" x14ac:dyDescent="0.25">
      <c r="A8" s="28">
        <f>HLOOKUP('설문응답 (수정)'!A8,설문!$E$4:$J$15,12,0)</f>
        <v>1</v>
      </c>
      <c r="B8" s="28">
        <f>HLOOKUP('설문응답 (수정)'!B8,설문!$E$5:$J$15,11,0)</f>
        <v>1</v>
      </c>
      <c r="C8" s="28">
        <v>5</v>
      </c>
      <c r="D8" s="28">
        <v>2</v>
      </c>
      <c r="E8" s="28">
        <v>2</v>
      </c>
      <c r="F8" s="28">
        <v>2</v>
      </c>
      <c r="G8" s="28">
        <v>5</v>
      </c>
      <c r="H8" s="28">
        <v>5</v>
      </c>
      <c r="I8" s="28">
        <f>HLOOKUP('설문응답 (수정)'!I8,설문!$E$12:$H$15,4,0)</f>
        <v>3</v>
      </c>
      <c r="J8" s="28">
        <f>HLOOKUP('설문응답 (수정)'!J8,설문!$E$13:$G$15,3,0)</f>
        <v>1</v>
      </c>
      <c r="K8" s="28">
        <v>1</v>
      </c>
    </row>
    <row r="9" spans="1:11" ht="13.5" x14ac:dyDescent="0.25">
      <c r="A9" s="28">
        <f>HLOOKUP('설문응답 (수정)'!A9,설문!$E$4:$J$15,12,0)</f>
        <v>1</v>
      </c>
      <c r="B9" s="28">
        <f>HLOOKUP('설문응답 (수정)'!B9,설문!$E$5:$J$15,11,0)</f>
        <v>2</v>
      </c>
      <c r="C9" s="28">
        <v>4</v>
      </c>
      <c r="D9" s="28">
        <v>1</v>
      </c>
      <c r="E9" s="28">
        <v>3</v>
      </c>
      <c r="F9" s="28">
        <v>3</v>
      </c>
      <c r="G9" s="28">
        <v>5</v>
      </c>
      <c r="H9" s="28">
        <v>5</v>
      </c>
      <c r="I9" s="28">
        <f>HLOOKUP('설문응답 (수정)'!I9,설문!$E$12:$H$15,4,0)</f>
        <v>2</v>
      </c>
      <c r="J9" s="28">
        <f>HLOOKUP('설문응답 (수정)'!J9,설문!$E$13:$G$15,3,0)</f>
        <v>1</v>
      </c>
      <c r="K9" s="28">
        <v>3</v>
      </c>
    </row>
    <row r="10" spans="1:11" ht="13.5" x14ac:dyDescent="0.25">
      <c r="A10" s="28">
        <f>HLOOKUP('설문응답 (수정)'!A10,설문!$E$4:$J$15,12,0)</f>
        <v>1</v>
      </c>
      <c r="B10" s="28">
        <f>HLOOKUP('설문응답 (수정)'!B10,설문!$E$5:$J$15,11,0)</f>
        <v>2</v>
      </c>
      <c r="C10" s="28">
        <v>5</v>
      </c>
      <c r="D10" s="28">
        <v>2</v>
      </c>
      <c r="E10" s="28">
        <v>4</v>
      </c>
      <c r="F10" s="28">
        <v>2</v>
      </c>
      <c r="G10" s="28">
        <v>5</v>
      </c>
      <c r="H10" s="28">
        <v>5</v>
      </c>
      <c r="I10" s="28">
        <f>HLOOKUP('설문응답 (수정)'!I10,설문!$E$12:$H$15,4,0)</f>
        <v>1</v>
      </c>
      <c r="J10" s="28">
        <f>HLOOKUP('설문응답 (수정)'!J10,설문!$E$13:$G$15,3,0)</f>
        <v>2</v>
      </c>
      <c r="K10" s="28">
        <v>1</v>
      </c>
    </row>
    <row r="11" spans="1:11" ht="13.5" x14ac:dyDescent="0.25">
      <c r="A11" s="28">
        <f>HLOOKUP('설문응답 (수정)'!A11,설문!$E$4:$J$15,12,0)</f>
        <v>1</v>
      </c>
      <c r="B11" s="28">
        <f>HLOOKUP('설문응답 (수정)'!B11,설문!$E$5:$J$15,11,0)</f>
        <v>1</v>
      </c>
      <c r="C11" s="28">
        <v>4</v>
      </c>
      <c r="D11" s="28">
        <v>3</v>
      </c>
      <c r="E11" s="28">
        <v>3</v>
      </c>
      <c r="F11" s="28">
        <v>4</v>
      </c>
      <c r="G11" s="28">
        <v>4</v>
      </c>
      <c r="H11" s="28">
        <v>4</v>
      </c>
      <c r="I11" s="28">
        <f>HLOOKUP('설문응답 (수정)'!I11,설문!$E$12:$H$15,4,0)</f>
        <v>3</v>
      </c>
      <c r="J11" s="28">
        <f>HLOOKUP('설문응답 (수정)'!J11,설문!$E$13:$G$15,3,0)</f>
        <v>2</v>
      </c>
      <c r="K11" s="28">
        <v>3</v>
      </c>
    </row>
    <row r="12" spans="1:11" ht="13.5" x14ac:dyDescent="0.25">
      <c r="A12" s="28">
        <f>HLOOKUP('설문응답 (수정)'!A12,설문!$E$4:$J$15,12,0)</f>
        <v>1</v>
      </c>
      <c r="B12" s="28">
        <f>HLOOKUP('설문응답 (수정)'!B12,설문!$E$5:$J$15,11,0)</f>
        <v>1</v>
      </c>
      <c r="C12" s="28">
        <v>4</v>
      </c>
      <c r="D12" s="28">
        <v>1</v>
      </c>
      <c r="E12" s="28">
        <v>5</v>
      </c>
      <c r="F12" s="28">
        <v>1</v>
      </c>
      <c r="G12" s="28">
        <v>4</v>
      </c>
      <c r="H12" s="28">
        <v>5</v>
      </c>
      <c r="I12" s="28">
        <f>HLOOKUP('설문응답 (수정)'!I12,설문!$E$12:$H$15,4,0)</f>
        <v>2</v>
      </c>
      <c r="J12" s="28">
        <f>HLOOKUP('설문응답 (수정)'!J12,설문!$E$13:$G$15,3,0)</f>
        <v>2</v>
      </c>
      <c r="K12" s="28">
        <v>1</v>
      </c>
    </row>
    <row r="13" spans="1:11" ht="13.5" x14ac:dyDescent="0.25">
      <c r="A13" s="28">
        <f>HLOOKUP('설문응답 (수정)'!A13,설문!$E$4:$J$15,12,0)</f>
        <v>1</v>
      </c>
      <c r="B13" s="28">
        <f>HLOOKUP('설문응답 (수정)'!B13,설문!$E$5:$J$15,11,0)</f>
        <v>3</v>
      </c>
      <c r="C13" s="28">
        <v>5</v>
      </c>
      <c r="D13" s="28">
        <v>1</v>
      </c>
      <c r="E13" s="28">
        <v>5</v>
      </c>
      <c r="F13" s="28">
        <v>2</v>
      </c>
      <c r="G13" s="28">
        <v>5</v>
      </c>
      <c r="H13" s="28">
        <v>5</v>
      </c>
      <c r="I13" s="28">
        <f>HLOOKUP('설문응답 (수정)'!I13,설문!$E$12:$H$15,4,0)</f>
        <v>3</v>
      </c>
      <c r="J13" s="28">
        <f>HLOOKUP('설문응답 (수정)'!J13,설문!$E$13:$G$15,3,0)</f>
        <v>1</v>
      </c>
      <c r="K13" s="28">
        <v>1</v>
      </c>
    </row>
    <row r="14" spans="1:11" ht="13.5" x14ac:dyDescent="0.25">
      <c r="A14" s="28">
        <f>HLOOKUP('설문응답 (수정)'!A14,설문!$E$4:$J$15,12,0)</f>
        <v>1</v>
      </c>
      <c r="B14" s="28">
        <f>HLOOKUP('설문응답 (수정)'!B14,설문!$E$5:$J$15,11,0)</f>
        <v>2</v>
      </c>
      <c r="C14" s="28">
        <v>5</v>
      </c>
      <c r="D14" s="28">
        <v>5</v>
      </c>
      <c r="E14" s="28">
        <v>4</v>
      </c>
      <c r="F14" s="28">
        <v>3</v>
      </c>
      <c r="G14" s="28">
        <v>3</v>
      </c>
      <c r="H14" s="28">
        <v>5</v>
      </c>
      <c r="I14" s="28">
        <f>HLOOKUP('설문응답 (수정)'!I14,설문!$E$12:$H$15,4,0)</f>
        <v>2</v>
      </c>
      <c r="J14" s="28">
        <f>HLOOKUP('설문응답 (수정)'!J14,설문!$E$13:$G$15,3,0)</f>
        <v>2</v>
      </c>
      <c r="K14" s="28">
        <v>2</v>
      </c>
    </row>
    <row r="15" spans="1:11" ht="13.5" x14ac:dyDescent="0.25">
      <c r="A15" s="28">
        <f>HLOOKUP('설문응답 (수정)'!A15,설문!$E$4:$J$15,12,0)</f>
        <v>3</v>
      </c>
      <c r="B15" s="28">
        <f>HLOOKUP('설문응답 (수정)'!B15,설문!$E$5:$J$15,11,0)</f>
        <v>5</v>
      </c>
      <c r="C15" s="28">
        <v>5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8">
        <f>HLOOKUP('설문응답 (수정)'!I15,설문!$E$12:$H$15,4,0)</f>
        <v>3</v>
      </c>
      <c r="J15" s="28">
        <f>HLOOKUP('설문응답 (수정)'!J15,설문!$E$13:$G$15,3,0)</f>
        <v>2</v>
      </c>
      <c r="K15" s="28">
        <v>3</v>
      </c>
    </row>
    <row r="16" spans="1:11" ht="13.5" x14ac:dyDescent="0.25">
      <c r="A16" s="28">
        <f>HLOOKUP('설문응답 (수정)'!A16,설문!$E$4:$J$15,12,0)</f>
        <v>1</v>
      </c>
      <c r="B16" s="28">
        <f>HLOOKUP('설문응답 (수정)'!B16,설문!$E$5:$J$15,11,0)</f>
        <v>2</v>
      </c>
      <c r="C16" s="28">
        <v>4</v>
      </c>
      <c r="D16" s="28">
        <v>1</v>
      </c>
      <c r="E16" s="28">
        <v>4</v>
      </c>
      <c r="F16" s="28">
        <v>2</v>
      </c>
      <c r="G16" s="28">
        <v>1</v>
      </c>
      <c r="H16" s="28">
        <v>4</v>
      </c>
      <c r="I16" s="28">
        <f>HLOOKUP('설문응답 (수정)'!I16,설문!$E$12:$H$15,4,0)</f>
        <v>3</v>
      </c>
      <c r="J16" s="28">
        <f>HLOOKUP('설문응답 (수정)'!J16,설문!$E$13:$G$15,3,0)</f>
        <v>2</v>
      </c>
      <c r="K16" s="28">
        <v>2</v>
      </c>
    </row>
    <row r="17" spans="1:11" ht="13.5" x14ac:dyDescent="0.25">
      <c r="A17" s="28">
        <f>HLOOKUP('설문응답 (수정)'!A17,설문!$E$4:$J$15,12,0)</f>
        <v>1</v>
      </c>
      <c r="B17" s="28">
        <f>HLOOKUP('설문응답 (수정)'!B17,설문!$E$5:$J$15,11,0)</f>
        <v>2</v>
      </c>
      <c r="C17" s="28">
        <v>4</v>
      </c>
      <c r="D17" s="28">
        <v>2</v>
      </c>
      <c r="E17" s="28">
        <v>5</v>
      </c>
      <c r="F17" s="28">
        <v>1</v>
      </c>
      <c r="G17" s="28">
        <v>5</v>
      </c>
      <c r="H17" s="28">
        <v>5</v>
      </c>
      <c r="I17" s="28">
        <f>HLOOKUP('설문응답 (수정)'!I17,설문!$E$12:$H$15,4,0)</f>
        <v>3</v>
      </c>
      <c r="J17" s="28">
        <f>HLOOKUP('설문응답 (수정)'!J17,설문!$E$13:$G$15,3,0)</f>
        <v>1</v>
      </c>
      <c r="K17" s="28">
        <v>2</v>
      </c>
    </row>
    <row r="18" spans="1:11" ht="13.5" x14ac:dyDescent="0.25">
      <c r="A18" s="28">
        <f>HLOOKUP('설문응답 (수정)'!A18,설문!$E$4:$J$15,12,0)</f>
        <v>1</v>
      </c>
      <c r="B18" s="28">
        <f>HLOOKUP('설문응답 (수정)'!B18,설문!$E$5:$J$15,11,0)</f>
        <v>5</v>
      </c>
      <c r="C18" s="28">
        <v>5</v>
      </c>
      <c r="D18" s="28">
        <v>2</v>
      </c>
      <c r="E18" s="28">
        <v>4</v>
      </c>
      <c r="F18" s="28">
        <v>3</v>
      </c>
      <c r="G18" s="28">
        <v>4</v>
      </c>
      <c r="H18" s="28">
        <v>4</v>
      </c>
      <c r="I18" s="30">
        <v>4</v>
      </c>
      <c r="J18" s="28">
        <f>HLOOKUP('설문응답 (수정)'!J18,설문!$E$13:$G$15,3,0)</f>
        <v>2</v>
      </c>
      <c r="K18" s="28">
        <v>3</v>
      </c>
    </row>
    <row r="19" spans="1:11" ht="13.5" x14ac:dyDescent="0.25">
      <c r="A19" s="28">
        <f>HLOOKUP('설문응답 (수정)'!A19,설문!$E$4:$J$15,12,0)</f>
        <v>1</v>
      </c>
      <c r="B19" s="28">
        <f>HLOOKUP('설문응답 (수정)'!B19,설문!$E$5:$J$15,11,0)</f>
        <v>5</v>
      </c>
      <c r="C19" s="28">
        <v>5</v>
      </c>
      <c r="D19" s="28">
        <v>1</v>
      </c>
      <c r="E19" s="28">
        <v>3</v>
      </c>
      <c r="F19" s="28">
        <v>2</v>
      </c>
      <c r="G19" s="28">
        <v>4</v>
      </c>
      <c r="H19" s="28">
        <v>4</v>
      </c>
      <c r="I19" s="28">
        <f>HLOOKUP('설문응답 (수정)'!I19,설문!$E$12:$H$15,4,0)</f>
        <v>3</v>
      </c>
      <c r="J19" s="28">
        <f>HLOOKUP('설문응답 (수정)'!J19,설문!$E$13:$G$15,3,0)</f>
        <v>2</v>
      </c>
      <c r="K19" s="28">
        <v>2</v>
      </c>
    </row>
    <row r="20" spans="1:11" ht="13.5" x14ac:dyDescent="0.25">
      <c r="A20" s="28">
        <f>HLOOKUP('설문응답 (수정)'!A20,설문!$E$4:$J$15,12,0)</f>
        <v>1</v>
      </c>
      <c r="B20" s="28">
        <f>HLOOKUP('설문응답 (수정)'!B20,설문!$E$5:$J$15,11,0)</f>
        <v>2</v>
      </c>
      <c r="C20" s="28">
        <v>4</v>
      </c>
      <c r="D20" s="28">
        <v>1</v>
      </c>
      <c r="E20" s="28">
        <v>3</v>
      </c>
      <c r="F20" s="28">
        <v>5</v>
      </c>
      <c r="G20" s="28">
        <v>5</v>
      </c>
      <c r="H20" s="28">
        <v>5</v>
      </c>
      <c r="I20" s="28">
        <f>HLOOKUP('설문응답 (수정)'!I20,설문!$E$12:$H$15,4,0)</f>
        <v>3</v>
      </c>
      <c r="J20" s="28">
        <f>HLOOKUP('설문응답 (수정)'!J20,설문!$E$13:$G$15,3,0)</f>
        <v>1</v>
      </c>
      <c r="K20" s="28">
        <v>1</v>
      </c>
    </row>
    <row r="21" spans="1:11" ht="13.5" x14ac:dyDescent="0.25">
      <c r="A21" s="28">
        <f>HLOOKUP('설문응답 (수정)'!A21,설문!$E$4:$J$15,12,0)</f>
        <v>1</v>
      </c>
      <c r="B21" s="28">
        <f>HLOOKUP('설문응답 (수정)'!B21,설문!$E$5:$J$15,11,0)</f>
        <v>1</v>
      </c>
      <c r="C21" s="28">
        <v>5</v>
      </c>
      <c r="D21" s="28">
        <v>1</v>
      </c>
      <c r="E21" s="28">
        <v>3</v>
      </c>
      <c r="F21" s="28">
        <v>4</v>
      </c>
      <c r="G21" s="28">
        <v>4</v>
      </c>
      <c r="H21" s="28">
        <v>5</v>
      </c>
      <c r="I21" s="28">
        <f>HLOOKUP('설문응답 (수정)'!I21,설문!$E$12:$H$15,4,0)</f>
        <v>2</v>
      </c>
      <c r="J21" s="28">
        <f>HLOOKUP('설문응답 (수정)'!J21,설문!$E$13:$G$15,3,0)</f>
        <v>2</v>
      </c>
      <c r="K21" s="28">
        <v>1</v>
      </c>
    </row>
    <row r="22" spans="1:11" ht="13.5" x14ac:dyDescent="0.25">
      <c r="A22" s="28">
        <f>HLOOKUP('설문응답 (수정)'!A22,설문!$E$4:$J$15,12,0)</f>
        <v>2</v>
      </c>
      <c r="B22" s="28">
        <f>HLOOKUP('설문응답 (수정)'!B22,설문!$E$5:$J$15,11,0)</f>
        <v>4</v>
      </c>
      <c r="C22" s="28">
        <v>2</v>
      </c>
      <c r="D22" s="28">
        <v>2</v>
      </c>
      <c r="E22" s="28">
        <v>4</v>
      </c>
      <c r="F22" s="28">
        <v>4</v>
      </c>
      <c r="G22" s="28">
        <v>4</v>
      </c>
      <c r="H22" s="28">
        <v>4</v>
      </c>
      <c r="I22" s="28">
        <f>HLOOKUP('설문응답 (수정)'!I22,설문!$E$12:$H$15,4,0)</f>
        <v>3</v>
      </c>
      <c r="J22" s="28">
        <f>HLOOKUP('설문응답 (수정)'!J22,설문!$E$13:$G$15,3,0)</f>
        <v>2</v>
      </c>
      <c r="K22" s="28">
        <v>2</v>
      </c>
    </row>
    <row r="23" spans="1:11" ht="13.5" x14ac:dyDescent="0.25">
      <c r="A23" s="28">
        <f>HLOOKUP('설문응답 (수정)'!A23,설문!$E$4:$J$15,12,0)</f>
        <v>2</v>
      </c>
      <c r="B23" s="28">
        <f>HLOOKUP('설문응답 (수정)'!B23,설문!$E$5:$J$15,11,0)</f>
        <v>4</v>
      </c>
      <c r="C23" s="28">
        <v>5</v>
      </c>
      <c r="D23" s="28">
        <v>1</v>
      </c>
      <c r="E23" s="28">
        <v>4</v>
      </c>
      <c r="F23" s="28">
        <v>3</v>
      </c>
      <c r="G23" s="28">
        <v>5</v>
      </c>
      <c r="H23" s="28">
        <v>5</v>
      </c>
      <c r="I23" s="28">
        <f>HLOOKUP('설문응답 (수정)'!I23,설문!$E$12:$H$15,4,0)</f>
        <v>2</v>
      </c>
      <c r="J23" s="28">
        <f>HLOOKUP('설문응답 (수정)'!J23,설문!$E$13:$G$15,3,0)</f>
        <v>2</v>
      </c>
      <c r="K23" s="28">
        <v>2</v>
      </c>
    </row>
    <row r="24" spans="1:11" ht="13.5" x14ac:dyDescent="0.25">
      <c r="A24" s="28">
        <f>HLOOKUP('설문응답 (수정)'!A24,설문!$E$4:$J$15,12,0)</f>
        <v>2</v>
      </c>
      <c r="B24" s="28">
        <f>HLOOKUP('설문응답 (수정)'!B24,설문!$E$5:$J$15,11,0)</f>
        <v>5</v>
      </c>
      <c r="C24" s="28">
        <v>4</v>
      </c>
      <c r="D24" s="28">
        <v>3</v>
      </c>
      <c r="E24" s="28">
        <v>3</v>
      </c>
      <c r="F24" s="28">
        <v>2</v>
      </c>
      <c r="G24" s="28">
        <v>4</v>
      </c>
      <c r="H24" s="28">
        <v>5</v>
      </c>
      <c r="I24" s="28">
        <f>HLOOKUP('설문응답 (수정)'!I24,설문!$E$12:$H$15,4,0)</f>
        <v>3</v>
      </c>
      <c r="J24" s="28">
        <f>HLOOKUP('설문응답 (수정)'!J24,설문!$E$13:$G$15,3,0)</f>
        <v>1</v>
      </c>
      <c r="K24" s="28">
        <v>3</v>
      </c>
    </row>
    <row r="25" spans="1:11" ht="13.5" x14ac:dyDescent="0.25">
      <c r="A25" s="28">
        <f>HLOOKUP('설문응답 (수정)'!A25,설문!$E$4:$J$15,12,0)</f>
        <v>2</v>
      </c>
      <c r="B25" s="28">
        <f>HLOOKUP('설문응답 (수정)'!B25,설문!$E$5:$J$15,11,0)</f>
        <v>6</v>
      </c>
      <c r="C25" s="28">
        <v>5</v>
      </c>
      <c r="D25" s="28">
        <v>1</v>
      </c>
      <c r="E25" s="28">
        <v>2</v>
      </c>
      <c r="F25" s="28">
        <v>4</v>
      </c>
      <c r="G25" s="28">
        <v>5</v>
      </c>
      <c r="H25" s="28">
        <v>5</v>
      </c>
      <c r="I25" s="28">
        <f>HLOOKUP('설문응답 (수정)'!I25,설문!$E$12:$H$15,4,0)</f>
        <v>2</v>
      </c>
      <c r="J25" s="28">
        <f>HLOOKUP('설문응답 (수정)'!J25,설문!$E$13:$G$15,3,0)</f>
        <v>2</v>
      </c>
      <c r="K25" s="28">
        <v>3</v>
      </c>
    </row>
    <row r="26" spans="1:11" ht="13.5" x14ac:dyDescent="0.25">
      <c r="A26" s="28">
        <f>HLOOKUP('설문응답 (수정)'!A26,설문!$E$4:$J$15,12,0)</f>
        <v>2</v>
      </c>
      <c r="B26" s="28">
        <f>HLOOKUP('설문응답 (수정)'!B26,설문!$E$5:$J$15,11,0)</f>
        <v>5</v>
      </c>
      <c r="C26" s="28">
        <v>5</v>
      </c>
      <c r="D26" s="28">
        <v>1</v>
      </c>
      <c r="E26" s="28">
        <v>3</v>
      </c>
      <c r="F26" s="28">
        <v>4</v>
      </c>
      <c r="G26" s="28">
        <v>5</v>
      </c>
      <c r="H26" s="28">
        <v>5</v>
      </c>
      <c r="I26" s="28">
        <f>HLOOKUP('설문응답 (수정)'!I26,설문!$E$12:$H$15,4,0)</f>
        <v>2</v>
      </c>
      <c r="J26" s="28">
        <f>HLOOKUP('설문응답 (수정)'!J26,설문!$E$13:$G$15,3,0)</f>
        <v>1</v>
      </c>
      <c r="K26" s="28">
        <v>1</v>
      </c>
    </row>
    <row r="27" spans="1:11" ht="13.5" x14ac:dyDescent="0.25">
      <c r="A27" s="28">
        <f>HLOOKUP('설문응답 (수정)'!A27,설문!$E$4:$J$15,12,0)</f>
        <v>2</v>
      </c>
      <c r="B27" s="28">
        <f>HLOOKUP('설문응답 (수정)'!B27,설문!$E$5:$J$15,11,0)</f>
        <v>5</v>
      </c>
      <c r="C27" s="28">
        <v>5</v>
      </c>
      <c r="D27" s="28">
        <v>3</v>
      </c>
      <c r="E27" s="28">
        <v>4</v>
      </c>
      <c r="F27" s="28">
        <v>5</v>
      </c>
      <c r="G27" s="28">
        <v>5</v>
      </c>
      <c r="H27" s="28">
        <v>4</v>
      </c>
      <c r="I27" s="28">
        <f>HLOOKUP('설문응답 (수정)'!I27,설문!$E$12:$H$15,4,0)</f>
        <v>2</v>
      </c>
      <c r="J27" s="28">
        <f>HLOOKUP('설문응답 (수정)'!J27,설문!$E$13:$G$15,3,0)</f>
        <v>3</v>
      </c>
      <c r="K27" s="28">
        <v>2</v>
      </c>
    </row>
    <row r="28" spans="1:11" ht="13.5" x14ac:dyDescent="0.25">
      <c r="A28" s="28">
        <f>HLOOKUP('설문응답 (수정)'!A28,설문!$E$4:$J$15,12,0)</f>
        <v>2</v>
      </c>
      <c r="B28" s="28">
        <f>HLOOKUP('설문응답 (수정)'!B28,설문!$E$5:$J$15,11,0)</f>
        <v>5</v>
      </c>
      <c r="C28" s="28">
        <v>5</v>
      </c>
      <c r="D28" s="28">
        <v>1</v>
      </c>
      <c r="E28" s="28">
        <v>3</v>
      </c>
      <c r="F28" s="28">
        <v>4</v>
      </c>
      <c r="G28" s="28">
        <v>3</v>
      </c>
      <c r="H28" s="28">
        <v>5</v>
      </c>
      <c r="I28" s="28">
        <f>HLOOKUP('설문응답 (수정)'!I28,설문!$E$12:$H$15,4,0)</f>
        <v>2</v>
      </c>
      <c r="J28" s="28">
        <f>HLOOKUP('설문응답 (수정)'!J28,설문!$E$13:$G$15,3,0)</f>
        <v>1</v>
      </c>
      <c r="K28" s="28">
        <v>1</v>
      </c>
    </row>
    <row r="29" spans="1:11" ht="13.5" x14ac:dyDescent="0.25">
      <c r="A29" s="28">
        <f>HLOOKUP('설문응답 (수정)'!A29,설문!$E$4:$J$15,12,0)</f>
        <v>2</v>
      </c>
      <c r="B29" s="28">
        <f>HLOOKUP('설문응답 (수정)'!B29,설문!$E$5:$J$15,11,0)</f>
        <v>6</v>
      </c>
      <c r="C29" s="28">
        <v>5</v>
      </c>
      <c r="D29" s="28">
        <v>2</v>
      </c>
      <c r="E29" s="28">
        <v>3</v>
      </c>
      <c r="F29" s="28">
        <v>2</v>
      </c>
      <c r="G29" s="28">
        <v>5</v>
      </c>
      <c r="H29" s="28">
        <v>5</v>
      </c>
      <c r="I29" s="28">
        <f>HLOOKUP('설문응답 (수정)'!I29,설문!$E$12:$H$15,4,0)</f>
        <v>2</v>
      </c>
      <c r="J29" s="28">
        <f>HLOOKUP('설문응답 (수정)'!J29,설문!$E$13:$G$15,3,0)</f>
        <v>2</v>
      </c>
      <c r="K29" s="28">
        <v>2</v>
      </c>
    </row>
    <row r="30" spans="1:11" ht="13.5" x14ac:dyDescent="0.25">
      <c r="A30" s="28">
        <f>HLOOKUP('설문응답 (수정)'!A30,설문!$E$4:$J$15,12,0)</f>
        <v>2</v>
      </c>
      <c r="B30" s="28">
        <f>HLOOKUP('설문응답 (수정)'!B30,설문!$E$5:$J$15,11,0)</f>
        <v>6</v>
      </c>
      <c r="C30" s="28">
        <v>4</v>
      </c>
      <c r="D30" s="28">
        <v>2</v>
      </c>
      <c r="E30" s="28">
        <v>4</v>
      </c>
      <c r="F30" s="28">
        <v>2</v>
      </c>
      <c r="G30" s="28">
        <v>2</v>
      </c>
      <c r="H30" s="28">
        <v>4</v>
      </c>
      <c r="I30" s="28">
        <f>HLOOKUP('설문응답 (수정)'!I30,설문!$E$12:$H$15,4,0)</f>
        <v>3</v>
      </c>
      <c r="J30" s="28">
        <f>HLOOKUP('설문응답 (수정)'!J30,설문!$E$13:$G$15,3,0)</f>
        <v>2</v>
      </c>
      <c r="K30" s="28">
        <v>3</v>
      </c>
    </row>
    <row r="31" spans="1:11" ht="13.5" x14ac:dyDescent="0.25">
      <c r="A31" s="28">
        <f>HLOOKUP('설문응답 (수정)'!A31,설문!$E$4:$J$15,12,0)</f>
        <v>2</v>
      </c>
      <c r="B31" s="28">
        <f>HLOOKUP('설문응답 (수정)'!B31,설문!$E$5:$J$15,11,0)</f>
        <v>6</v>
      </c>
      <c r="C31" s="28">
        <v>4</v>
      </c>
      <c r="D31" s="28">
        <v>2</v>
      </c>
      <c r="E31" s="28">
        <v>4</v>
      </c>
      <c r="F31" s="28">
        <v>4</v>
      </c>
      <c r="G31" s="28">
        <v>4</v>
      </c>
      <c r="H31" s="28">
        <v>5</v>
      </c>
      <c r="I31" s="28">
        <f>HLOOKUP('설문응답 (수정)'!I31,설문!$E$12:$H$15,4,0)</f>
        <v>2</v>
      </c>
      <c r="J31" s="28">
        <f>HLOOKUP('설문응답 (수정)'!J31,설문!$E$13:$G$15,3,0)</f>
        <v>1</v>
      </c>
      <c r="K31" s="28">
        <v>2</v>
      </c>
    </row>
    <row r="32" spans="1:11" ht="13.5" x14ac:dyDescent="0.25">
      <c r="A32" s="28">
        <f>HLOOKUP('설문응답 (수정)'!A32,설문!$E$4:$J$15,12,0)</f>
        <v>2</v>
      </c>
      <c r="B32" s="28">
        <f>HLOOKUP('설문응답 (수정)'!B32,설문!$E$5:$J$15,11,0)</f>
        <v>5</v>
      </c>
      <c r="C32" s="28">
        <v>5</v>
      </c>
      <c r="D32" s="28">
        <v>1</v>
      </c>
      <c r="E32" s="28">
        <v>3</v>
      </c>
      <c r="F32" s="28">
        <v>4</v>
      </c>
      <c r="G32" s="28">
        <v>5</v>
      </c>
      <c r="H32" s="28">
        <v>4</v>
      </c>
      <c r="I32" s="28">
        <f>HLOOKUP('설문응답 (수정)'!I32,설문!$E$12:$H$15,4,0)</f>
        <v>2</v>
      </c>
      <c r="J32" s="28">
        <f>HLOOKUP('설문응답 (수정)'!J32,설문!$E$13:$G$15,3,0)</f>
        <v>1</v>
      </c>
      <c r="K32" s="28">
        <v>1</v>
      </c>
    </row>
    <row r="33" spans="1:11" ht="13.5" x14ac:dyDescent="0.25">
      <c r="A33" s="28">
        <f>HLOOKUP('설문응답 (수정)'!A33,설문!$E$4:$J$15,12,0)</f>
        <v>2</v>
      </c>
      <c r="B33" s="28">
        <f>HLOOKUP('설문응답 (수정)'!B33,설문!$E$5:$J$15,11,0)</f>
        <v>5</v>
      </c>
      <c r="C33" s="28">
        <v>5</v>
      </c>
      <c r="D33" s="28">
        <v>2</v>
      </c>
      <c r="E33" s="28">
        <v>3</v>
      </c>
      <c r="F33" s="28">
        <v>3</v>
      </c>
      <c r="G33" s="28">
        <v>3</v>
      </c>
      <c r="H33" s="28">
        <v>4</v>
      </c>
      <c r="I33" s="28">
        <f>HLOOKUP('설문응답 (수정)'!I33,설문!$E$12:$H$15,4,0)</f>
        <v>1</v>
      </c>
      <c r="J33" s="28">
        <f>HLOOKUP('설문응답 (수정)'!J33,설문!$E$13:$G$15,3,0)</f>
        <v>2</v>
      </c>
      <c r="K33" s="28">
        <v>4</v>
      </c>
    </row>
    <row r="34" spans="1:11" ht="13.5" x14ac:dyDescent="0.25">
      <c r="A34" s="28">
        <f>HLOOKUP('설문응답 (수정)'!A34,설문!$E$4:$J$15,12,0)</f>
        <v>2</v>
      </c>
      <c r="B34" s="28">
        <f>HLOOKUP('설문응답 (수정)'!B34,설문!$E$5:$J$15,11,0)</f>
        <v>4</v>
      </c>
      <c r="C34" s="28">
        <v>5</v>
      </c>
      <c r="D34" s="28">
        <v>1</v>
      </c>
      <c r="E34" s="28">
        <v>5</v>
      </c>
      <c r="F34" s="28">
        <v>3</v>
      </c>
      <c r="G34" s="28">
        <v>5</v>
      </c>
      <c r="H34" s="28">
        <v>5</v>
      </c>
      <c r="I34" s="28">
        <f>HLOOKUP('설문응답 (수정)'!I34,설문!$E$12:$H$15,4,0)</f>
        <v>3</v>
      </c>
      <c r="J34" s="28">
        <f>HLOOKUP('설문응답 (수정)'!J34,설문!$E$13:$G$15,3,0)</f>
        <v>1</v>
      </c>
      <c r="K34" s="28">
        <v>3</v>
      </c>
    </row>
    <row r="35" spans="1:11" ht="13.5" x14ac:dyDescent="0.25">
      <c r="A35" s="28">
        <f>HLOOKUP('설문응답 (수정)'!A35,설문!$E$4:$J$15,12,0)</f>
        <v>2</v>
      </c>
      <c r="B35" s="28">
        <f>HLOOKUP('설문응답 (수정)'!B35,설문!$E$5:$J$15,11,0)</f>
        <v>5</v>
      </c>
      <c r="C35" s="28">
        <v>5</v>
      </c>
      <c r="D35" s="28">
        <v>1</v>
      </c>
      <c r="E35" s="28">
        <v>5</v>
      </c>
      <c r="F35" s="28">
        <v>3</v>
      </c>
      <c r="G35" s="28">
        <v>3</v>
      </c>
      <c r="H35" s="28">
        <v>5</v>
      </c>
      <c r="I35" s="28">
        <f>HLOOKUP('설문응답 (수정)'!I35,설문!$E$12:$H$15,4,0)</f>
        <v>3</v>
      </c>
      <c r="J35" s="28">
        <f>HLOOKUP('설문응답 (수정)'!J35,설문!$E$13:$G$15,3,0)</f>
        <v>2</v>
      </c>
      <c r="K35" s="28">
        <v>2</v>
      </c>
    </row>
    <row r="36" spans="1:11" ht="13.5" x14ac:dyDescent="0.25">
      <c r="A36" s="28">
        <f>HLOOKUP('설문응답 (수정)'!A36,설문!$E$4:$J$15,12,0)</f>
        <v>2</v>
      </c>
      <c r="B36" s="28">
        <f>HLOOKUP('설문응답 (수정)'!B36,설문!$E$5:$J$15,11,0)</f>
        <v>5</v>
      </c>
      <c r="C36" s="28">
        <v>5</v>
      </c>
      <c r="D36" s="28">
        <v>1</v>
      </c>
      <c r="E36" s="28">
        <v>5</v>
      </c>
      <c r="F36" s="28">
        <v>2</v>
      </c>
      <c r="G36" s="28">
        <v>5</v>
      </c>
      <c r="H36" s="28">
        <v>5</v>
      </c>
      <c r="I36" s="28">
        <f>HLOOKUP('설문응답 (수정)'!I36,설문!$E$12:$H$15,4,0)</f>
        <v>3</v>
      </c>
      <c r="J36" s="28">
        <f>HLOOKUP('설문응답 (수정)'!J36,설문!$E$13:$G$15,3,0)</f>
        <v>2</v>
      </c>
      <c r="K36" s="28">
        <v>3</v>
      </c>
    </row>
    <row r="37" spans="1:11" ht="13.5" x14ac:dyDescent="0.25">
      <c r="A37" s="28">
        <f>HLOOKUP('설문응답 (수정)'!A37,설문!$E$4:$J$15,12,0)</f>
        <v>2</v>
      </c>
      <c r="B37" s="28">
        <f>HLOOKUP('설문응답 (수정)'!B37,설문!$E$5:$J$15,11,0)</f>
        <v>3</v>
      </c>
      <c r="C37" s="28">
        <v>3</v>
      </c>
      <c r="D37" s="28">
        <v>1</v>
      </c>
      <c r="E37" s="28">
        <v>4</v>
      </c>
      <c r="F37" s="28">
        <v>4</v>
      </c>
      <c r="G37" s="28">
        <v>4</v>
      </c>
      <c r="H37" s="28">
        <v>5</v>
      </c>
      <c r="I37" s="28">
        <f>HLOOKUP('설문응답 (수정)'!I37,설문!$E$12:$H$15,4,0)</f>
        <v>2</v>
      </c>
      <c r="J37" s="28">
        <f>HLOOKUP('설문응답 (수정)'!J37,설문!$E$13:$G$15,3,0)</f>
        <v>2</v>
      </c>
      <c r="K37" s="28">
        <v>3</v>
      </c>
    </row>
    <row r="38" spans="1:11" ht="13.5" x14ac:dyDescent="0.25">
      <c r="A38" s="28">
        <f>HLOOKUP('설문응답 (수정)'!A38,설문!$E$4:$J$15,12,0)</f>
        <v>2</v>
      </c>
      <c r="B38" s="28">
        <f>HLOOKUP('설문응답 (수정)'!B38,설문!$E$5:$J$15,11,0)</f>
        <v>6</v>
      </c>
      <c r="C38" s="28">
        <v>4</v>
      </c>
      <c r="D38" s="28">
        <v>3</v>
      </c>
      <c r="E38" s="28">
        <v>3</v>
      </c>
      <c r="F38" s="28">
        <v>3</v>
      </c>
      <c r="G38" s="28">
        <v>3</v>
      </c>
      <c r="H38" s="28">
        <v>4</v>
      </c>
      <c r="I38" s="28">
        <f>HLOOKUP('설문응답 (수정)'!I38,설문!$E$12:$H$15,4,0)</f>
        <v>2</v>
      </c>
      <c r="J38" s="28">
        <f>HLOOKUP('설문응답 (수정)'!J38,설문!$E$13:$G$15,3,0)</f>
        <v>2</v>
      </c>
      <c r="K38" s="28">
        <v>3</v>
      </c>
    </row>
    <row r="39" spans="1:11" ht="13.5" x14ac:dyDescent="0.25">
      <c r="A39" s="28">
        <f>HLOOKUP('설문응답 (수정)'!A39,설문!$E$4:$J$15,12,0)</f>
        <v>2</v>
      </c>
      <c r="B39" s="28">
        <f>HLOOKUP('설문응답 (수정)'!B39,설문!$E$5:$J$15,11,0)</f>
        <v>5</v>
      </c>
      <c r="C39" s="28">
        <v>4</v>
      </c>
      <c r="D39" s="28">
        <v>1</v>
      </c>
      <c r="E39" s="28">
        <v>5</v>
      </c>
      <c r="F39" s="28">
        <v>4</v>
      </c>
      <c r="G39" s="28">
        <v>4</v>
      </c>
      <c r="H39" s="28">
        <v>5</v>
      </c>
      <c r="I39" s="28">
        <f>HLOOKUP('설문응답 (수정)'!I39,설문!$E$12:$H$15,4,0)</f>
        <v>3</v>
      </c>
      <c r="J39" s="28">
        <f>HLOOKUP('설문응답 (수정)'!J39,설문!$E$13:$G$15,3,0)</f>
        <v>2</v>
      </c>
      <c r="K39" s="28">
        <v>5</v>
      </c>
    </row>
    <row r="40" spans="1:11" ht="13.5" x14ac:dyDescent="0.25">
      <c r="A40" s="28">
        <f>HLOOKUP('설문응답 (수정)'!A40,설문!$E$4:$J$15,12,0)</f>
        <v>2</v>
      </c>
      <c r="B40" s="28">
        <f>HLOOKUP('설문응답 (수정)'!B40,설문!$E$5:$J$15,11,0)</f>
        <v>5</v>
      </c>
      <c r="C40" s="28">
        <v>4</v>
      </c>
      <c r="D40" s="28">
        <v>4</v>
      </c>
      <c r="E40" s="28">
        <v>5</v>
      </c>
      <c r="F40" s="28">
        <v>4</v>
      </c>
      <c r="G40" s="28">
        <v>4</v>
      </c>
      <c r="H40" s="28">
        <v>5</v>
      </c>
      <c r="I40" s="28">
        <f>HLOOKUP('설문응답 (수정)'!I40,설문!$E$12:$H$15,4,0)</f>
        <v>3</v>
      </c>
      <c r="J40" s="28">
        <f>HLOOKUP('설문응답 (수정)'!J40,설문!$E$13:$G$15,3,0)</f>
        <v>2</v>
      </c>
      <c r="K40" s="28">
        <v>1</v>
      </c>
    </row>
    <row r="41" spans="1:11" ht="13.5" x14ac:dyDescent="0.25">
      <c r="A41" s="28">
        <f>HLOOKUP('설문응답 (수정)'!A41,설문!$E$4:$J$15,12,0)</f>
        <v>1</v>
      </c>
      <c r="B41" s="28">
        <f>HLOOKUP('설문응답 (수정)'!B41,설문!$E$5:$J$15,11,0)</f>
        <v>6</v>
      </c>
      <c r="C41" s="28">
        <v>5</v>
      </c>
      <c r="D41" s="28">
        <v>3</v>
      </c>
      <c r="E41" s="28">
        <v>5</v>
      </c>
      <c r="F41" s="28">
        <v>3</v>
      </c>
      <c r="G41" s="28">
        <v>5</v>
      </c>
      <c r="H41" s="28">
        <v>5</v>
      </c>
      <c r="I41" s="28">
        <f>HLOOKUP('설문응답 (수정)'!I41,설문!$E$12:$H$15,4,0)</f>
        <v>2</v>
      </c>
      <c r="J41" s="28">
        <f>HLOOKUP('설문응답 (수정)'!J41,설문!$E$13:$G$15,3,0)</f>
        <v>2</v>
      </c>
      <c r="K41" s="28">
        <v>3</v>
      </c>
    </row>
    <row r="42" spans="1:11" ht="13.5" x14ac:dyDescent="0.25">
      <c r="A42" s="28">
        <f>HLOOKUP('설문응답 (수정)'!A42,설문!$E$4:$J$15,12,0)</f>
        <v>2</v>
      </c>
      <c r="B42" s="28">
        <f>HLOOKUP('설문응답 (수정)'!B42,설문!$E$5:$J$15,11,0)</f>
        <v>5</v>
      </c>
      <c r="C42" s="28">
        <v>4</v>
      </c>
      <c r="D42" s="28">
        <v>1</v>
      </c>
      <c r="E42" s="28">
        <v>4</v>
      </c>
      <c r="F42" s="28">
        <v>2</v>
      </c>
      <c r="G42" s="28">
        <v>5</v>
      </c>
      <c r="H42" s="28">
        <v>5</v>
      </c>
      <c r="I42" s="30">
        <v>4</v>
      </c>
      <c r="J42" s="28">
        <f>HLOOKUP('설문응답 (수정)'!J42,설문!$E$13:$G$15,3,0)</f>
        <v>2</v>
      </c>
      <c r="K42" s="28">
        <v>3</v>
      </c>
    </row>
    <row r="43" spans="1:11" ht="13.5" x14ac:dyDescent="0.25">
      <c r="A43" s="28">
        <f>HLOOKUP('설문응답 (수정)'!A43,설문!$E$4:$J$15,12,0)</f>
        <v>2</v>
      </c>
      <c r="B43" s="28">
        <f>HLOOKUP('설문응답 (수정)'!B43,설문!$E$5:$J$15,11,0)</f>
        <v>6</v>
      </c>
      <c r="C43" s="28">
        <v>5</v>
      </c>
      <c r="D43" s="28">
        <v>5</v>
      </c>
      <c r="E43" s="28">
        <v>5</v>
      </c>
      <c r="F43" s="28">
        <v>1</v>
      </c>
      <c r="G43" s="28">
        <v>5</v>
      </c>
      <c r="H43" s="28">
        <v>5</v>
      </c>
      <c r="I43" s="28">
        <f>HLOOKUP('설문응답 (수정)'!I43,설문!$E$12:$H$15,4,0)</f>
        <v>1</v>
      </c>
      <c r="J43" s="28">
        <f>HLOOKUP('설문응답 (수정)'!J43,설문!$E$13:$G$15,3,0)</f>
        <v>2</v>
      </c>
      <c r="K43" s="28">
        <v>1</v>
      </c>
    </row>
    <row r="44" spans="1:11" ht="13.5" x14ac:dyDescent="0.25">
      <c r="A44" s="28">
        <f>HLOOKUP('설문응답 (수정)'!A44,설문!$E$4:$J$15,12,0)</f>
        <v>1</v>
      </c>
      <c r="B44" s="28">
        <f>HLOOKUP('설문응답 (수정)'!B44,설문!$E$5:$J$15,11,0)</f>
        <v>6</v>
      </c>
      <c r="C44" s="28">
        <v>5</v>
      </c>
      <c r="D44" s="28">
        <v>1</v>
      </c>
      <c r="E44" s="28">
        <v>5</v>
      </c>
      <c r="F44" s="28">
        <v>4</v>
      </c>
      <c r="G44" s="28">
        <v>5</v>
      </c>
      <c r="H44" s="28">
        <v>5</v>
      </c>
      <c r="I44" s="28">
        <f>HLOOKUP('설문응답 (수정)'!I44,설문!$E$12:$H$15,4,0)</f>
        <v>3</v>
      </c>
      <c r="J44" s="28">
        <f>HLOOKUP('설문응답 (수정)'!J44,설문!$E$13:$G$15,3,0)</f>
        <v>2</v>
      </c>
      <c r="K44" s="28">
        <v>1</v>
      </c>
    </row>
    <row r="45" spans="1:11" ht="13.5" x14ac:dyDescent="0.25">
      <c r="A45" s="28">
        <f>HLOOKUP('설문응답 (수정)'!A45,설문!$E$4:$J$15,12,0)</f>
        <v>2</v>
      </c>
      <c r="B45" s="28">
        <f>HLOOKUP('설문응답 (수정)'!B45,설문!$E$5:$J$15,11,0)</f>
        <v>6</v>
      </c>
      <c r="C45" s="28">
        <v>5</v>
      </c>
      <c r="D45" s="28">
        <v>5</v>
      </c>
      <c r="E45" s="28">
        <v>5</v>
      </c>
      <c r="F45" s="28">
        <v>1</v>
      </c>
      <c r="G45" s="28">
        <v>5</v>
      </c>
      <c r="H45" s="28">
        <v>5</v>
      </c>
      <c r="I45" s="28">
        <f>HLOOKUP('설문응답 (수정)'!I45,설문!$E$12:$H$15,4,0)</f>
        <v>1</v>
      </c>
      <c r="J45" s="28">
        <f>HLOOKUP('설문응답 (수정)'!J45,설문!$E$13:$G$15,3,0)</f>
        <v>3</v>
      </c>
      <c r="K45" s="28">
        <v>1</v>
      </c>
    </row>
    <row r="46" spans="1:11" ht="13.5" x14ac:dyDescent="0.25">
      <c r="A46" s="28">
        <f>HLOOKUP('설문응답 (수정)'!A46,설문!$E$4:$J$15,12,0)</f>
        <v>1</v>
      </c>
      <c r="B46" s="28">
        <f>HLOOKUP('설문응답 (수정)'!B46,설문!$E$5:$J$15,11,0)</f>
        <v>6</v>
      </c>
      <c r="C46" s="28">
        <v>5</v>
      </c>
      <c r="D46" s="29">
        <v>3</v>
      </c>
      <c r="E46" s="28">
        <v>5</v>
      </c>
      <c r="F46" s="28">
        <v>3</v>
      </c>
      <c r="G46" s="28">
        <v>5</v>
      </c>
      <c r="H46" s="28">
        <v>5</v>
      </c>
      <c r="I46" s="28">
        <f>HLOOKUP('설문응답 (수정)'!I46,설문!$E$12:$H$15,4,0)</f>
        <v>3</v>
      </c>
      <c r="J46" s="28">
        <f>HLOOKUP('설문응답 (수정)'!J46,설문!$E$13:$G$15,3,0)</f>
        <v>2</v>
      </c>
      <c r="K46" s="28">
        <v>1</v>
      </c>
    </row>
    <row r="47" spans="1:11" ht="13.5" x14ac:dyDescent="0.25">
      <c r="A47" s="28">
        <f>HLOOKUP('설문응답 (수정)'!A47,설문!$E$4:$J$15,12,0)</f>
        <v>1</v>
      </c>
      <c r="B47" s="28">
        <f>HLOOKUP('설문응답 (수정)'!B47,설문!$E$5:$J$15,11,0)</f>
        <v>6</v>
      </c>
      <c r="C47" s="28">
        <v>5</v>
      </c>
      <c r="D47" s="28">
        <v>1</v>
      </c>
      <c r="E47" s="28">
        <v>5</v>
      </c>
      <c r="F47" s="28">
        <v>3</v>
      </c>
      <c r="G47" s="28">
        <v>5</v>
      </c>
      <c r="H47" s="28">
        <v>5</v>
      </c>
      <c r="I47" s="28">
        <f>HLOOKUP('설문응답 (수정)'!I47,설문!$E$12:$H$15,4,0)</f>
        <v>3</v>
      </c>
      <c r="J47" s="28">
        <f>HLOOKUP('설문응답 (수정)'!J47,설문!$E$13:$G$15,3,0)</f>
        <v>2</v>
      </c>
      <c r="K47" s="28">
        <v>1</v>
      </c>
    </row>
    <row r="48" spans="1:11" ht="13.5" x14ac:dyDescent="0.25">
      <c r="A48" s="28">
        <f>HLOOKUP('설문응답 (수정)'!A48,설문!$E$4:$J$15,12,0)</f>
        <v>1</v>
      </c>
      <c r="B48" s="28">
        <f>HLOOKUP('설문응답 (수정)'!B48,설문!$E$5:$J$15,11,0)</f>
        <v>6</v>
      </c>
      <c r="C48" s="28">
        <v>5</v>
      </c>
      <c r="D48" s="28">
        <v>1</v>
      </c>
      <c r="E48" s="28">
        <v>3</v>
      </c>
      <c r="F48" s="28">
        <v>1</v>
      </c>
      <c r="G48" s="28">
        <v>5</v>
      </c>
      <c r="H48" s="28">
        <v>5</v>
      </c>
      <c r="I48" s="28">
        <f>HLOOKUP('설문응답 (수정)'!I48,설문!$E$12:$H$15,4,0)</f>
        <v>3</v>
      </c>
      <c r="J48" s="28">
        <f>HLOOKUP('설문응답 (수정)'!J48,설문!$E$13:$G$15,3,0)</f>
        <v>2</v>
      </c>
      <c r="K48" s="28">
        <v>2</v>
      </c>
    </row>
    <row r="49" spans="1:11" ht="13.5" x14ac:dyDescent="0.25">
      <c r="A49" s="28">
        <f>HLOOKUP('설문응답 (수정)'!A49,설문!$E$4:$J$15,12,0)</f>
        <v>1</v>
      </c>
      <c r="B49" s="28">
        <f>HLOOKUP('설문응답 (수정)'!B49,설문!$E$5:$J$15,11,0)</f>
        <v>6</v>
      </c>
      <c r="C49" s="28">
        <v>4</v>
      </c>
      <c r="D49" s="28">
        <v>2</v>
      </c>
      <c r="E49" s="28">
        <v>4</v>
      </c>
      <c r="F49" s="28">
        <v>3</v>
      </c>
      <c r="G49" s="28">
        <v>5</v>
      </c>
      <c r="H49" s="28">
        <v>3</v>
      </c>
      <c r="I49" s="28">
        <f>HLOOKUP('설문응답 (수정)'!I49,설문!$E$12:$H$15,4,0)</f>
        <v>3</v>
      </c>
      <c r="J49" s="28">
        <f>HLOOKUP('설문응답 (수정)'!J49,설문!$E$13:$G$15,3,0)</f>
        <v>2</v>
      </c>
      <c r="K49" s="28">
        <v>2</v>
      </c>
    </row>
    <row r="50" spans="1:11" ht="13.5" x14ac:dyDescent="0.25">
      <c r="A50" s="28">
        <f>HLOOKUP('설문응답 (수정)'!A50,설문!$E$4:$J$15,12,0)</f>
        <v>1</v>
      </c>
      <c r="B50" s="28">
        <f>HLOOKUP('설문응답 (수정)'!B50,설문!$E$5:$J$15,11,0)</f>
        <v>6</v>
      </c>
      <c r="C50" s="28">
        <v>3</v>
      </c>
      <c r="D50" s="28">
        <v>1</v>
      </c>
      <c r="E50" s="28">
        <v>5</v>
      </c>
      <c r="F50" s="28">
        <v>4</v>
      </c>
      <c r="G50" s="28">
        <v>5</v>
      </c>
      <c r="H50" s="28">
        <v>5</v>
      </c>
      <c r="I50" s="28">
        <f>HLOOKUP('설문응답 (수정)'!I50,설문!$E$12:$H$15,4,0)</f>
        <v>3</v>
      </c>
      <c r="J50" s="28">
        <f>HLOOKUP('설문응답 (수정)'!J50,설문!$E$13:$G$15,3,0)</f>
        <v>2</v>
      </c>
      <c r="K50" s="28">
        <v>1</v>
      </c>
    </row>
    <row r="51" spans="1:11" ht="13.5" x14ac:dyDescent="0.25">
      <c r="A51" s="28">
        <f>HLOOKUP('설문응답 (수정)'!A51,설문!$E$4:$J$15,12,0)</f>
        <v>1</v>
      </c>
      <c r="B51" s="28">
        <f>HLOOKUP('설문응답 (수정)'!B51,설문!$E$5:$J$15,11,0)</f>
        <v>6</v>
      </c>
      <c r="C51" s="28">
        <v>3</v>
      </c>
      <c r="D51" s="28">
        <v>2</v>
      </c>
      <c r="E51" s="28">
        <v>5</v>
      </c>
      <c r="F51" s="28">
        <v>4</v>
      </c>
      <c r="G51" s="28">
        <v>5</v>
      </c>
      <c r="H51" s="28">
        <v>5</v>
      </c>
      <c r="I51" s="28">
        <f>HLOOKUP('설문응답 (수정)'!I51,설문!$E$12:$H$15,4,0)</f>
        <v>3</v>
      </c>
      <c r="J51" s="28">
        <f>HLOOKUP('설문응답 (수정)'!J51,설문!$E$13:$G$15,3,0)</f>
        <v>2</v>
      </c>
      <c r="K51" s="28">
        <v>2</v>
      </c>
    </row>
    <row r="52" spans="1:11" ht="13.5" x14ac:dyDescent="0.25">
      <c r="A52" s="28">
        <f>HLOOKUP('설문응답 (수정)'!A52,설문!$E$4:$J$15,12,0)</f>
        <v>2</v>
      </c>
      <c r="B52" s="28">
        <f>HLOOKUP('설문응답 (수정)'!B52,설문!$E$5:$J$15,11,0)</f>
        <v>5</v>
      </c>
      <c r="C52" s="28">
        <v>5</v>
      </c>
      <c r="D52" s="28">
        <v>4</v>
      </c>
      <c r="E52" s="28">
        <v>4</v>
      </c>
      <c r="F52" s="28">
        <v>5</v>
      </c>
      <c r="G52" s="28">
        <v>5</v>
      </c>
      <c r="H52" s="28">
        <v>4</v>
      </c>
      <c r="I52" s="28">
        <f>HLOOKUP('설문응답 (수정)'!I52,설문!$E$12:$H$15,4,0)</f>
        <v>3</v>
      </c>
      <c r="J52" s="28">
        <f>HLOOKUP('설문응답 (수정)'!J52,설문!$E$13:$G$15,3,0)</f>
        <v>2</v>
      </c>
      <c r="K52" s="28">
        <v>2</v>
      </c>
    </row>
    <row r="53" spans="1:11" ht="13.5" x14ac:dyDescent="0.25">
      <c r="A53" s="28">
        <f>HLOOKUP('설문응답 (수정)'!A53,설문!$E$4:$J$15,12,0)</f>
        <v>1</v>
      </c>
      <c r="B53" s="28">
        <f>HLOOKUP('설문응답 (수정)'!B53,설문!$E$5:$J$15,11,0)</f>
        <v>6</v>
      </c>
      <c r="C53" s="28">
        <v>3</v>
      </c>
      <c r="D53" s="28">
        <v>3</v>
      </c>
      <c r="E53" s="28">
        <v>4</v>
      </c>
      <c r="F53" s="28">
        <v>5</v>
      </c>
      <c r="G53" s="28">
        <v>5</v>
      </c>
      <c r="H53" s="28">
        <v>5</v>
      </c>
      <c r="I53" s="28">
        <f>HLOOKUP('설문응답 (수정)'!I53,설문!$E$12:$H$15,4,0)</f>
        <v>3</v>
      </c>
      <c r="J53" s="28">
        <f>HLOOKUP('설문응답 (수정)'!J53,설문!$E$13:$G$15,3,0)</f>
        <v>1</v>
      </c>
      <c r="K53" s="28">
        <v>3</v>
      </c>
    </row>
    <row r="54" spans="1:11" ht="13.5" x14ac:dyDescent="0.25">
      <c r="A54" s="28">
        <f>HLOOKUP('설문응답 (수정)'!A54,설문!$E$4:$J$15,12,0)</f>
        <v>2</v>
      </c>
      <c r="B54" s="28">
        <f>HLOOKUP('설문응답 (수정)'!B54,설문!$E$5:$J$15,11,0)</f>
        <v>6</v>
      </c>
      <c r="C54" s="28">
        <v>4</v>
      </c>
      <c r="D54" s="28">
        <v>3</v>
      </c>
      <c r="E54" s="28">
        <v>5</v>
      </c>
      <c r="F54" s="28">
        <v>3</v>
      </c>
      <c r="G54" s="28">
        <v>5</v>
      </c>
      <c r="H54" s="28">
        <v>5</v>
      </c>
      <c r="I54" s="28">
        <f>HLOOKUP('설문응답 (수정)'!I54,설문!$E$12:$H$15,4,0)</f>
        <v>3</v>
      </c>
      <c r="J54" s="28">
        <f>HLOOKUP('설문응답 (수정)'!J54,설문!$E$13:$G$15,3,0)</f>
        <v>1</v>
      </c>
      <c r="K54" s="28">
        <v>2</v>
      </c>
    </row>
    <row r="55" spans="1:11" ht="13.5" x14ac:dyDescent="0.25">
      <c r="A55" s="28">
        <f>HLOOKUP('설문응답 (수정)'!A55,설문!$E$4:$J$15,12,0)</f>
        <v>1</v>
      </c>
      <c r="B55" s="28">
        <f>HLOOKUP('설문응답 (수정)'!B55,설문!$E$5:$J$15,11,0)</f>
        <v>6</v>
      </c>
      <c r="C55" s="28">
        <v>4</v>
      </c>
      <c r="D55" s="28">
        <v>4</v>
      </c>
      <c r="E55" s="28">
        <v>2</v>
      </c>
      <c r="F55" s="28">
        <v>2</v>
      </c>
      <c r="G55" s="28">
        <v>1</v>
      </c>
      <c r="H55" s="28">
        <v>4</v>
      </c>
      <c r="I55" s="28">
        <f>HLOOKUP('설문응답 (수정)'!I55,설문!$E$12:$H$15,4,0)</f>
        <v>3</v>
      </c>
      <c r="J55" s="28">
        <f>HLOOKUP('설문응답 (수정)'!J55,설문!$E$13:$G$15,3,0)</f>
        <v>2</v>
      </c>
      <c r="K55" s="28">
        <v>2</v>
      </c>
    </row>
    <row r="56" spans="1:11" ht="13.5" x14ac:dyDescent="0.25">
      <c r="A56" s="28">
        <f>HLOOKUP('설문응답 (수정)'!A56,설문!$E$4:$J$15,12,0)</f>
        <v>2</v>
      </c>
      <c r="B56" s="28">
        <f>HLOOKUP('설문응답 (수정)'!B56,설문!$E$5:$J$15,11,0)</f>
        <v>4</v>
      </c>
      <c r="C56" s="28">
        <v>4</v>
      </c>
      <c r="D56" s="28">
        <v>4</v>
      </c>
      <c r="E56" s="28">
        <v>4</v>
      </c>
      <c r="F56" s="28">
        <v>4</v>
      </c>
      <c r="G56" s="28">
        <v>5</v>
      </c>
      <c r="H56" s="28">
        <v>3</v>
      </c>
      <c r="I56" s="28">
        <f>HLOOKUP('설문응답 (수정)'!I56,설문!$E$12:$H$15,4,0)</f>
        <v>2</v>
      </c>
      <c r="J56" s="28">
        <f>HLOOKUP('설문응답 (수정)'!J56,설문!$E$13:$G$15,3,0)</f>
        <v>2</v>
      </c>
      <c r="K56" s="28">
        <v>2</v>
      </c>
    </row>
    <row r="57" spans="1:11" ht="13.5" x14ac:dyDescent="0.25">
      <c r="A57" s="28">
        <f>HLOOKUP('설문응답 (수정)'!A57,설문!$E$4:$J$15,12,0)</f>
        <v>2</v>
      </c>
      <c r="B57" s="28">
        <f>HLOOKUP('설문응답 (수정)'!B57,설문!$E$5:$J$15,11,0)</f>
        <v>5</v>
      </c>
      <c r="C57" s="28">
        <v>5</v>
      </c>
      <c r="D57" s="28">
        <v>1</v>
      </c>
      <c r="E57" s="28">
        <v>5</v>
      </c>
      <c r="F57" s="28">
        <v>4</v>
      </c>
      <c r="G57" s="28">
        <v>5</v>
      </c>
      <c r="H57" s="28">
        <v>5</v>
      </c>
      <c r="I57" s="28">
        <f>HLOOKUP('설문응답 (수정)'!I57,설문!$E$12:$H$15,4,0)</f>
        <v>2</v>
      </c>
      <c r="J57" s="28">
        <f>HLOOKUP('설문응답 (수정)'!J57,설문!$E$13:$G$15,3,0)</f>
        <v>2</v>
      </c>
      <c r="K57" s="28">
        <v>2</v>
      </c>
    </row>
    <row r="58" spans="1:11" ht="13.5" x14ac:dyDescent="0.25">
      <c r="A58" s="28">
        <f>HLOOKUP('설문응답 (수정)'!A58,설문!$E$4:$J$15,12,0)</f>
        <v>2</v>
      </c>
      <c r="B58" s="28">
        <f>HLOOKUP('설문응답 (수정)'!B58,설문!$E$5:$J$15,11,0)</f>
        <v>4</v>
      </c>
      <c r="C58" s="28">
        <v>5</v>
      </c>
      <c r="D58" s="28">
        <v>1</v>
      </c>
      <c r="E58" s="28">
        <v>5</v>
      </c>
      <c r="F58" s="28">
        <v>3</v>
      </c>
      <c r="G58" s="28">
        <v>5</v>
      </c>
      <c r="H58" s="28">
        <v>5</v>
      </c>
      <c r="I58" s="28">
        <f>HLOOKUP('설문응답 (수정)'!I58,설문!$E$12:$H$15,4,0)</f>
        <v>2</v>
      </c>
      <c r="J58" s="28">
        <f>HLOOKUP('설문응답 (수정)'!J58,설문!$E$13:$G$15,3,0)</f>
        <v>2</v>
      </c>
      <c r="K58" s="28">
        <v>2</v>
      </c>
    </row>
    <row r="59" spans="1:11" ht="13.5" x14ac:dyDescent="0.25">
      <c r="A59" s="28">
        <f>HLOOKUP('설문응답 (수정)'!A59,설문!$E$4:$J$15,12,0)</f>
        <v>2</v>
      </c>
      <c r="B59" s="28">
        <f>HLOOKUP('설문응답 (수정)'!B59,설문!$E$5:$J$15,11,0)</f>
        <v>4</v>
      </c>
      <c r="C59" s="28">
        <v>5</v>
      </c>
      <c r="D59" s="28">
        <v>1</v>
      </c>
      <c r="E59" s="28">
        <v>5</v>
      </c>
      <c r="F59" s="28">
        <v>3</v>
      </c>
      <c r="G59" s="28">
        <v>5</v>
      </c>
      <c r="H59" s="28">
        <v>5</v>
      </c>
      <c r="I59" s="28">
        <f>HLOOKUP('설문응답 (수정)'!I59,설문!$E$12:$H$15,4,0)</f>
        <v>2</v>
      </c>
      <c r="J59" s="28">
        <f>HLOOKUP('설문응답 (수정)'!J59,설문!$E$13:$G$15,3,0)</f>
        <v>2</v>
      </c>
      <c r="K59" s="28">
        <v>2</v>
      </c>
    </row>
    <row r="60" spans="1:11" ht="13.5" x14ac:dyDescent="0.25">
      <c r="A60" s="28">
        <f>HLOOKUP('설문응답 (수정)'!A60,설문!$E$4:$J$15,12,0)</f>
        <v>2</v>
      </c>
      <c r="B60" s="28">
        <f>HLOOKUP('설문응답 (수정)'!B60,설문!$E$5:$J$15,11,0)</f>
        <v>4</v>
      </c>
      <c r="C60" s="28">
        <v>5</v>
      </c>
      <c r="D60" s="28">
        <v>2</v>
      </c>
      <c r="E60" s="28">
        <v>4</v>
      </c>
      <c r="F60" s="28">
        <v>3</v>
      </c>
      <c r="G60" s="28">
        <v>4</v>
      </c>
      <c r="H60" s="28">
        <v>4</v>
      </c>
      <c r="I60" s="28">
        <f>HLOOKUP('설문응답 (수정)'!I60,설문!$E$12:$H$15,4,0)</f>
        <v>2</v>
      </c>
      <c r="J60" s="28">
        <f>HLOOKUP('설문응답 (수정)'!J60,설문!$E$13:$G$15,3,0)</f>
        <v>3</v>
      </c>
      <c r="K60" s="28">
        <v>2</v>
      </c>
    </row>
    <row r="61" spans="1:11" ht="13.5" x14ac:dyDescent="0.25">
      <c r="A61" s="28">
        <f>HLOOKUP('설문응답 (수정)'!A61,설문!$E$4:$J$15,12,0)</f>
        <v>1</v>
      </c>
      <c r="B61" s="28">
        <f>HLOOKUP('설문응답 (수정)'!B61,설문!$E$5:$J$15,11,0)</f>
        <v>6</v>
      </c>
      <c r="C61" s="28">
        <v>3</v>
      </c>
      <c r="D61" s="28">
        <v>1</v>
      </c>
      <c r="E61" s="28">
        <v>5</v>
      </c>
      <c r="F61" s="28">
        <v>1</v>
      </c>
      <c r="G61" s="28">
        <v>5</v>
      </c>
      <c r="H61" s="28">
        <v>5</v>
      </c>
      <c r="I61" s="28">
        <f>HLOOKUP('설문응답 (수정)'!I61,설문!$E$12:$H$15,4,0)</f>
        <v>3</v>
      </c>
      <c r="J61" s="28">
        <f>HLOOKUP('설문응답 (수정)'!J61,설문!$E$13:$G$15,3,0)</f>
        <v>2</v>
      </c>
      <c r="K61" s="28">
        <v>4</v>
      </c>
    </row>
    <row r="62" spans="1:11" ht="13.5" x14ac:dyDescent="0.25">
      <c r="A62" s="28">
        <f>HLOOKUP('설문응답 (수정)'!A62,설문!$E$4:$J$15,12,0)</f>
        <v>1</v>
      </c>
      <c r="B62" s="28">
        <f>HLOOKUP('설문응답 (수정)'!B62,설문!$E$5:$J$15,11,0)</f>
        <v>6</v>
      </c>
      <c r="C62" s="28">
        <v>1</v>
      </c>
      <c r="D62" s="28">
        <v>1</v>
      </c>
      <c r="E62" s="28">
        <v>2</v>
      </c>
      <c r="F62" s="28">
        <v>2</v>
      </c>
      <c r="G62" s="28">
        <v>2</v>
      </c>
      <c r="H62" s="28">
        <v>1</v>
      </c>
      <c r="I62" s="28">
        <f>HLOOKUP('설문응답 (수정)'!I62,설문!$E$12:$H$15,4,0)</f>
        <v>3</v>
      </c>
      <c r="J62" s="28">
        <f>HLOOKUP('설문응답 (수정)'!J62,설문!$E$13:$G$15,3,0)</f>
        <v>1</v>
      </c>
      <c r="K62" s="28">
        <v>1</v>
      </c>
    </row>
    <row r="63" spans="1:11" ht="13.5" x14ac:dyDescent="0.25">
      <c r="A63" s="28">
        <f>HLOOKUP('설문응답 (수정)'!A63,설문!$E$4:$J$15,12,0)</f>
        <v>1</v>
      </c>
      <c r="B63" s="28">
        <f>HLOOKUP('설문응답 (수정)'!B63,설문!$E$5:$J$15,11,0)</f>
        <v>6</v>
      </c>
      <c r="C63" s="28">
        <v>3</v>
      </c>
      <c r="D63" s="28">
        <v>3</v>
      </c>
      <c r="E63" s="28">
        <v>3</v>
      </c>
      <c r="F63" s="28">
        <v>2</v>
      </c>
      <c r="G63" s="28">
        <v>3</v>
      </c>
      <c r="H63" s="28">
        <v>1</v>
      </c>
      <c r="I63" s="28">
        <f>HLOOKUP('설문응답 (수정)'!I63,설문!$E$12:$H$15,4,0)</f>
        <v>3</v>
      </c>
      <c r="J63" s="28">
        <f>HLOOKUP('설문응답 (수정)'!J63,설문!$E$13:$G$15,3,0)</f>
        <v>1</v>
      </c>
      <c r="K63" s="28">
        <v>2</v>
      </c>
    </row>
    <row r="64" spans="1:11" ht="13.5" x14ac:dyDescent="0.25">
      <c r="A64" s="28">
        <f>HLOOKUP('설문응답 (수정)'!A64,설문!$E$4:$J$15,12,0)</f>
        <v>1</v>
      </c>
      <c r="B64" s="28">
        <f>HLOOKUP('설문응답 (수정)'!B64,설문!$E$5:$J$15,11,0)</f>
        <v>6</v>
      </c>
      <c r="C64" s="28">
        <v>5</v>
      </c>
      <c r="D64" s="28">
        <v>3</v>
      </c>
      <c r="E64" s="28">
        <v>5</v>
      </c>
      <c r="F64" s="28">
        <v>4</v>
      </c>
      <c r="G64" s="28">
        <v>5</v>
      </c>
      <c r="H64" s="28">
        <v>5</v>
      </c>
      <c r="I64" s="28">
        <f>HLOOKUP('설문응답 (수정)'!I64,설문!$E$12:$H$15,4,0)</f>
        <v>3</v>
      </c>
      <c r="J64" s="28">
        <f>HLOOKUP('설문응답 (수정)'!J64,설문!$E$13:$G$15,3,0)</f>
        <v>2</v>
      </c>
      <c r="K64" s="28">
        <v>1</v>
      </c>
    </row>
    <row r="65" spans="1:11" ht="13.5" x14ac:dyDescent="0.25">
      <c r="A65" s="28">
        <f>HLOOKUP('설문응답 (수정)'!A65,설문!$E$4:$J$15,12,0)</f>
        <v>1</v>
      </c>
      <c r="B65" s="28">
        <f>HLOOKUP('설문응답 (수정)'!B65,설문!$E$5:$J$15,11,0)</f>
        <v>6</v>
      </c>
      <c r="C65" s="28">
        <v>1</v>
      </c>
      <c r="D65" s="28">
        <v>1</v>
      </c>
      <c r="E65" s="28">
        <v>3</v>
      </c>
      <c r="F65" s="28">
        <v>3</v>
      </c>
      <c r="G65" s="28">
        <v>5</v>
      </c>
      <c r="H65" s="28">
        <v>4</v>
      </c>
      <c r="I65" s="28">
        <f>HLOOKUP('설문응답 (수정)'!I65,설문!$E$12:$H$15,4,0)</f>
        <v>2</v>
      </c>
      <c r="J65" s="28">
        <f>HLOOKUP('설문응답 (수정)'!J65,설문!$E$13:$G$15,3,0)</f>
        <v>2</v>
      </c>
      <c r="K65" s="28">
        <v>3</v>
      </c>
    </row>
    <row r="66" spans="1:11" ht="13.5" x14ac:dyDescent="0.25">
      <c r="A66" s="28">
        <f>HLOOKUP('설문응답 (수정)'!A66,설문!$E$4:$J$15,12,0)</f>
        <v>2</v>
      </c>
      <c r="B66" s="28">
        <f>HLOOKUP('설문응답 (수정)'!B66,설문!$E$5:$J$15,11,0)</f>
        <v>6</v>
      </c>
      <c r="C66" s="28">
        <v>5</v>
      </c>
      <c r="D66" s="28">
        <v>1</v>
      </c>
      <c r="E66" s="28">
        <v>5</v>
      </c>
      <c r="F66" s="28">
        <v>3</v>
      </c>
      <c r="G66" s="28">
        <v>5</v>
      </c>
      <c r="H66" s="28">
        <v>5</v>
      </c>
      <c r="I66" s="28">
        <f>HLOOKUP('설문응답 (수정)'!I66,설문!$E$12:$H$15,4,0)</f>
        <v>3</v>
      </c>
      <c r="J66" s="28">
        <f>HLOOKUP('설문응답 (수정)'!J66,설문!$E$13:$G$15,3,0)</f>
        <v>2</v>
      </c>
      <c r="K66" s="28">
        <v>4</v>
      </c>
    </row>
    <row r="67" spans="1:11" ht="13.5" x14ac:dyDescent="0.25">
      <c r="A67" s="28">
        <f>HLOOKUP('설문응답 (수정)'!A67,설문!$E$4:$J$15,12,0)</f>
        <v>2</v>
      </c>
      <c r="B67" s="28">
        <f>HLOOKUP('설문응답 (수정)'!B67,설문!$E$5:$J$15,11,0)</f>
        <v>6</v>
      </c>
      <c r="C67" s="28">
        <v>3</v>
      </c>
      <c r="D67" s="28">
        <v>3</v>
      </c>
      <c r="E67" s="28">
        <v>3</v>
      </c>
      <c r="F67" s="29">
        <v>3</v>
      </c>
      <c r="G67" s="28">
        <v>5</v>
      </c>
      <c r="H67" s="28">
        <v>5</v>
      </c>
      <c r="I67" s="28">
        <f>HLOOKUP('설문응답 (수정)'!I67,설문!$E$12:$H$15,4,0)</f>
        <v>3</v>
      </c>
      <c r="J67" s="28">
        <f>HLOOKUP('설문응답 (수정)'!J67,설문!$E$13:$G$15,3,0)</f>
        <v>2</v>
      </c>
      <c r="K67" s="28">
        <v>3</v>
      </c>
    </row>
    <row r="68" spans="1:11" ht="13.5" x14ac:dyDescent="0.25">
      <c r="A68" s="28">
        <f>HLOOKUP('설문응답 (수정)'!A68,설문!$E$4:$J$15,12,0)</f>
        <v>2</v>
      </c>
      <c r="B68" s="28">
        <f>HLOOKUP('설문응답 (수정)'!B68,설문!$E$5:$J$15,11,0)</f>
        <v>5</v>
      </c>
      <c r="C68" s="28">
        <v>1</v>
      </c>
      <c r="D68" s="28">
        <v>1</v>
      </c>
      <c r="E68" s="28">
        <v>4</v>
      </c>
      <c r="F68" s="28">
        <v>3</v>
      </c>
      <c r="G68" s="28">
        <v>4</v>
      </c>
      <c r="H68" s="28">
        <v>4</v>
      </c>
      <c r="I68" s="28">
        <f>HLOOKUP('설문응답 (수정)'!I68,설문!$E$12:$H$15,4,0)</f>
        <v>2</v>
      </c>
      <c r="J68" s="28">
        <f>HLOOKUP('설문응답 (수정)'!J68,설문!$E$13:$G$15,3,0)</f>
        <v>2</v>
      </c>
      <c r="K68" s="28">
        <v>3</v>
      </c>
    </row>
    <row r="69" spans="1:11" ht="13.5" x14ac:dyDescent="0.25">
      <c r="A69" s="28">
        <f>HLOOKUP('설문응답 (수정)'!A69,설문!$E$4:$J$15,12,0)</f>
        <v>2</v>
      </c>
      <c r="B69" s="28">
        <f>HLOOKUP('설문응답 (수정)'!B69,설문!$E$5:$J$15,11,0)</f>
        <v>5</v>
      </c>
      <c r="C69" s="28">
        <v>5</v>
      </c>
      <c r="D69" s="28">
        <v>1</v>
      </c>
      <c r="E69" s="28">
        <v>5</v>
      </c>
      <c r="F69" s="28">
        <v>3</v>
      </c>
      <c r="G69" s="28">
        <v>5</v>
      </c>
      <c r="H69" s="28">
        <v>5</v>
      </c>
      <c r="I69" s="28">
        <f>HLOOKUP('설문응답 (수정)'!I69,설문!$E$12:$H$15,4,0)</f>
        <v>3</v>
      </c>
      <c r="J69" s="28">
        <f>HLOOKUP('설문응답 (수정)'!J69,설문!$E$13:$G$15,3,0)</f>
        <v>2</v>
      </c>
      <c r="K69" s="28">
        <v>1</v>
      </c>
    </row>
    <row r="70" spans="1:11" ht="13.5" x14ac:dyDescent="0.25">
      <c r="A70" s="28">
        <f>HLOOKUP('설문응답 (수정)'!A70,설문!$E$4:$J$15,12,0)</f>
        <v>2</v>
      </c>
      <c r="B70" s="28">
        <f>HLOOKUP('설문응답 (수정)'!B70,설문!$E$5:$J$15,11,0)</f>
        <v>6</v>
      </c>
      <c r="C70" s="28">
        <v>5</v>
      </c>
      <c r="D70" s="28">
        <v>1</v>
      </c>
      <c r="E70" s="28">
        <v>3</v>
      </c>
      <c r="F70" s="28">
        <v>1</v>
      </c>
      <c r="G70" s="28">
        <v>5</v>
      </c>
      <c r="H70" s="28">
        <v>5</v>
      </c>
      <c r="I70" s="28">
        <f>HLOOKUP('설문응답 (수정)'!I70,설문!$E$12:$H$15,4,0)</f>
        <v>3</v>
      </c>
      <c r="J70" s="28">
        <f>HLOOKUP('설문응답 (수정)'!J70,설문!$E$13:$G$15,3,0)</f>
        <v>2</v>
      </c>
      <c r="K70" s="28">
        <v>3</v>
      </c>
    </row>
    <row r="71" spans="1:11" ht="13.5" x14ac:dyDescent="0.25">
      <c r="A71" s="28">
        <f>HLOOKUP('설문응답 (수정)'!A71,설문!$E$4:$J$15,12,0)</f>
        <v>3</v>
      </c>
      <c r="B71" s="28">
        <f>HLOOKUP('설문응답 (수정)'!B71,설문!$E$5:$J$15,11,0)</f>
        <v>2</v>
      </c>
      <c r="C71" s="28">
        <v>5</v>
      </c>
      <c r="D71" s="28">
        <v>1</v>
      </c>
      <c r="E71" s="28">
        <v>2</v>
      </c>
      <c r="F71" s="28">
        <v>5</v>
      </c>
      <c r="G71" s="28">
        <v>5</v>
      </c>
      <c r="H71" s="28">
        <v>5</v>
      </c>
      <c r="I71" s="28">
        <f>HLOOKUP('설문응답 (수정)'!I71,설문!$E$12:$H$15,4,0)</f>
        <v>2</v>
      </c>
      <c r="J71" s="28">
        <f>HLOOKUP('설문응답 (수정)'!J71,설문!$E$13:$G$15,3,0)</f>
        <v>2</v>
      </c>
      <c r="K71" s="28">
        <v>5</v>
      </c>
    </row>
    <row r="72" spans="1:11" ht="13.5" x14ac:dyDescent="0.25">
      <c r="A72" s="28">
        <f>HLOOKUP('설문응답 (수정)'!A72,설문!$E$4:$J$15,12,0)</f>
        <v>2</v>
      </c>
      <c r="B72" s="28">
        <f>HLOOKUP('설문응답 (수정)'!B72,설문!$E$5:$J$15,11,0)</f>
        <v>6</v>
      </c>
      <c r="C72" s="28">
        <v>4</v>
      </c>
      <c r="D72" s="28">
        <v>2</v>
      </c>
      <c r="E72" s="28">
        <v>2</v>
      </c>
      <c r="F72" s="28">
        <v>5</v>
      </c>
      <c r="G72" s="28">
        <v>2</v>
      </c>
      <c r="H72" s="28">
        <v>4</v>
      </c>
      <c r="I72" s="28">
        <f>HLOOKUP('설문응답 (수정)'!I72,설문!$E$12:$H$15,4,0)</f>
        <v>1</v>
      </c>
      <c r="J72" s="28">
        <f>HLOOKUP('설문응답 (수정)'!J72,설문!$E$13:$G$15,3,0)</f>
        <v>1</v>
      </c>
      <c r="K72" s="28">
        <v>4</v>
      </c>
    </row>
    <row r="73" spans="1:11" ht="13.5" x14ac:dyDescent="0.25">
      <c r="A73" s="28">
        <f>HLOOKUP('설문응답 (수정)'!A73,설문!$E$4:$J$15,12,0)</f>
        <v>3</v>
      </c>
      <c r="B73" s="28">
        <f>HLOOKUP('설문응답 (수정)'!B73,설문!$E$5:$J$15,11,0)</f>
        <v>2</v>
      </c>
      <c r="C73" s="28">
        <v>4</v>
      </c>
      <c r="D73" s="28">
        <v>3</v>
      </c>
      <c r="E73" s="28">
        <v>4</v>
      </c>
      <c r="F73" s="28">
        <v>3</v>
      </c>
      <c r="G73" s="28">
        <v>4</v>
      </c>
      <c r="H73" s="28">
        <v>3</v>
      </c>
      <c r="I73" s="28">
        <f>HLOOKUP('설문응답 (수정)'!I73,설문!$E$12:$H$15,4,0)</f>
        <v>2</v>
      </c>
      <c r="J73" s="28">
        <f>HLOOKUP('설문응답 (수정)'!J73,설문!$E$13:$G$15,3,0)</f>
        <v>2</v>
      </c>
      <c r="K73" s="28">
        <v>1</v>
      </c>
    </row>
    <row r="74" spans="1:11" ht="13.5" x14ac:dyDescent="0.25">
      <c r="A74" s="28">
        <f>HLOOKUP('설문응답 (수정)'!A74,설문!$E$4:$J$15,12,0)</f>
        <v>3</v>
      </c>
      <c r="B74" s="28">
        <f>HLOOKUP('설문응답 (수정)'!B74,설문!$E$5:$J$15,11,0)</f>
        <v>2</v>
      </c>
      <c r="C74" s="28">
        <v>5</v>
      </c>
      <c r="D74" s="28">
        <v>1</v>
      </c>
      <c r="E74" s="28">
        <v>4</v>
      </c>
      <c r="F74" s="28">
        <v>2</v>
      </c>
      <c r="G74" s="28">
        <v>5</v>
      </c>
      <c r="H74" s="28">
        <v>5</v>
      </c>
      <c r="I74" s="28">
        <f>HLOOKUP('설문응답 (수정)'!I74,설문!$E$12:$H$15,4,0)</f>
        <v>2</v>
      </c>
      <c r="J74" s="28">
        <f>HLOOKUP('설문응답 (수정)'!J74,설문!$E$13:$G$15,3,0)</f>
        <v>2</v>
      </c>
      <c r="K74" s="28">
        <v>1</v>
      </c>
    </row>
    <row r="75" spans="1:11" ht="13.5" x14ac:dyDescent="0.25">
      <c r="A75" s="28">
        <f>HLOOKUP('설문응답 (수정)'!A75,설문!$E$4:$J$15,12,0)</f>
        <v>2</v>
      </c>
      <c r="B75" s="28">
        <f>HLOOKUP('설문응답 (수정)'!B75,설문!$E$5:$J$15,11,0)</f>
        <v>3</v>
      </c>
      <c r="C75" s="28">
        <v>5</v>
      </c>
      <c r="D75" s="28">
        <v>3</v>
      </c>
      <c r="E75" s="28">
        <v>3</v>
      </c>
      <c r="F75" s="28">
        <v>3</v>
      </c>
      <c r="G75" s="28">
        <v>3</v>
      </c>
      <c r="H75" s="28">
        <v>3</v>
      </c>
      <c r="I75" s="28">
        <f>HLOOKUP('설문응답 (수정)'!I75,설문!$E$12:$H$15,4,0)</f>
        <v>3</v>
      </c>
      <c r="J75" s="28">
        <f>HLOOKUP('설문응답 (수정)'!J75,설문!$E$13:$G$15,3,0)</f>
        <v>3</v>
      </c>
      <c r="K75" s="28">
        <v>1</v>
      </c>
    </row>
    <row r="76" spans="1:11" ht="13.5" x14ac:dyDescent="0.25">
      <c r="A76" s="28">
        <f>HLOOKUP('설문응답 (수정)'!A76,설문!$E$4:$J$15,12,0)</f>
        <v>2</v>
      </c>
      <c r="B76" s="28">
        <f>HLOOKUP('설문응답 (수정)'!B76,설문!$E$5:$J$15,11,0)</f>
        <v>5</v>
      </c>
      <c r="C76" s="28">
        <v>5</v>
      </c>
      <c r="D76" s="28">
        <v>3</v>
      </c>
      <c r="E76" s="28">
        <v>5</v>
      </c>
      <c r="F76" s="28">
        <v>4</v>
      </c>
      <c r="G76" s="28">
        <v>5</v>
      </c>
      <c r="H76" s="28">
        <v>5</v>
      </c>
      <c r="I76" s="28">
        <f>HLOOKUP('설문응답 (수정)'!I76,설문!$E$12:$H$15,4,0)</f>
        <v>3</v>
      </c>
      <c r="J76" s="28">
        <f>HLOOKUP('설문응답 (수정)'!J76,설문!$E$13:$G$15,3,0)</f>
        <v>3</v>
      </c>
      <c r="K76" s="28">
        <v>3</v>
      </c>
    </row>
    <row r="77" spans="1:11" ht="13.5" x14ac:dyDescent="0.25">
      <c r="A77" s="28">
        <f>HLOOKUP('설문응답 (수정)'!A77,설문!$E$4:$J$15,12,0)</f>
        <v>2</v>
      </c>
      <c r="B77" s="28">
        <f>HLOOKUP('설문응답 (수정)'!B77,설문!$E$5:$J$15,11,0)</f>
        <v>5</v>
      </c>
      <c r="C77" s="28">
        <v>5</v>
      </c>
      <c r="D77" s="28">
        <v>3</v>
      </c>
      <c r="E77" s="28">
        <v>5</v>
      </c>
      <c r="F77" s="28">
        <v>3</v>
      </c>
      <c r="G77" s="28">
        <v>5</v>
      </c>
      <c r="H77" s="28">
        <v>5</v>
      </c>
      <c r="I77" s="28">
        <f>HLOOKUP('설문응답 (수정)'!I77,설문!$E$12:$H$15,4,0)</f>
        <v>3</v>
      </c>
      <c r="J77" s="28">
        <f>HLOOKUP('설문응답 (수정)'!J77,설문!$E$13:$G$15,3,0)</f>
        <v>3</v>
      </c>
      <c r="K77" s="28">
        <v>3</v>
      </c>
    </row>
    <row r="78" spans="1:11" ht="13.5" x14ac:dyDescent="0.25">
      <c r="A78" s="28">
        <f>HLOOKUP('설문응답 (수정)'!A78,설문!$E$4:$J$15,12,0)</f>
        <v>2</v>
      </c>
      <c r="B78" s="28">
        <f>HLOOKUP('설문응답 (수정)'!B78,설문!$E$5:$J$15,11,0)</f>
        <v>6</v>
      </c>
      <c r="C78" s="28">
        <v>3</v>
      </c>
      <c r="D78" s="28">
        <v>3</v>
      </c>
      <c r="E78" s="28">
        <v>3</v>
      </c>
      <c r="F78" s="28">
        <v>3</v>
      </c>
      <c r="G78" s="28">
        <v>5</v>
      </c>
      <c r="H78" s="28">
        <v>5</v>
      </c>
      <c r="I78" s="28">
        <f>HLOOKUP('설문응답 (수정)'!I78,설문!$E$12:$H$15,4,0)</f>
        <v>3</v>
      </c>
      <c r="J78" s="28">
        <f>HLOOKUP('설문응답 (수정)'!J78,설문!$E$13:$G$15,3,0)</f>
        <v>1</v>
      </c>
      <c r="K78" s="28">
        <v>3</v>
      </c>
    </row>
    <row r="79" spans="1:11" ht="13.5" x14ac:dyDescent="0.25">
      <c r="A79" s="28">
        <f>HLOOKUP('설문응답 (수정)'!A79,설문!$E$4:$J$15,12,0)</f>
        <v>2</v>
      </c>
      <c r="B79" s="28">
        <f>HLOOKUP('설문응답 (수정)'!B79,설문!$E$5:$J$15,11,0)</f>
        <v>4</v>
      </c>
      <c r="C79" s="28">
        <v>5</v>
      </c>
      <c r="D79" s="28">
        <v>2</v>
      </c>
      <c r="E79" s="28">
        <v>4</v>
      </c>
      <c r="F79" s="28">
        <v>3</v>
      </c>
      <c r="G79" s="28">
        <v>5</v>
      </c>
      <c r="H79" s="28">
        <v>5</v>
      </c>
      <c r="I79" s="28">
        <f>HLOOKUP('설문응답 (수정)'!I79,설문!$E$12:$H$15,4,0)</f>
        <v>2</v>
      </c>
      <c r="J79" s="28">
        <f>HLOOKUP('설문응답 (수정)'!J79,설문!$E$13:$G$15,3,0)</f>
        <v>2</v>
      </c>
      <c r="K79" s="28">
        <v>2</v>
      </c>
    </row>
    <row r="80" spans="1:11" ht="13.5" x14ac:dyDescent="0.25">
      <c r="A80" s="28">
        <f>HLOOKUP('설문응답 (수정)'!A80,설문!$E$4:$J$15,12,0)</f>
        <v>2</v>
      </c>
      <c r="B80" s="28">
        <f>HLOOKUP('설문응답 (수정)'!B80,설문!$E$5:$J$15,11,0)</f>
        <v>3</v>
      </c>
      <c r="C80" s="28">
        <v>5</v>
      </c>
      <c r="D80" s="28">
        <v>1</v>
      </c>
      <c r="E80" s="28">
        <v>5</v>
      </c>
      <c r="F80" s="28">
        <v>1</v>
      </c>
      <c r="G80" s="28">
        <v>5</v>
      </c>
      <c r="H80" s="28">
        <v>5</v>
      </c>
      <c r="I80" s="28">
        <f>HLOOKUP('설문응답 (수정)'!I80,설문!$E$12:$H$15,4,0)</f>
        <v>3</v>
      </c>
      <c r="J80" s="28">
        <f>HLOOKUP('설문응답 (수정)'!J80,설문!$E$13:$G$15,3,0)</f>
        <v>2</v>
      </c>
      <c r="K80" s="28">
        <v>1</v>
      </c>
    </row>
    <row r="81" spans="1:11" ht="13.5" x14ac:dyDescent="0.25">
      <c r="A81" s="28">
        <f>HLOOKUP('설문응답 (수정)'!A81,설문!$E$4:$J$15,12,0)</f>
        <v>2</v>
      </c>
      <c r="B81" s="28">
        <f>HLOOKUP('설문응답 (수정)'!B81,설문!$E$5:$J$15,11,0)</f>
        <v>6</v>
      </c>
      <c r="C81" s="28">
        <v>5</v>
      </c>
      <c r="D81" s="28">
        <v>5</v>
      </c>
      <c r="E81" s="28">
        <v>5</v>
      </c>
      <c r="F81" s="28">
        <v>5</v>
      </c>
      <c r="G81" s="28">
        <v>3</v>
      </c>
      <c r="H81" s="28">
        <v>4</v>
      </c>
      <c r="I81" s="28">
        <f>HLOOKUP('설문응답 (수정)'!I81,설문!$E$12:$H$15,4,0)</f>
        <v>2</v>
      </c>
      <c r="J81" s="28">
        <f>HLOOKUP('설문응답 (수정)'!J81,설문!$E$13:$G$15,3,0)</f>
        <v>2</v>
      </c>
      <c r="K81" s="28">
        <v>3</v>
      </c>
    </row>
    <row r="82" spans="1:11" ht="13.5" x14ac:dyDescent="0.25">
      <c r="A82" s="28">
        <f>HLOOKUP('설문응답 (수정)'!A82,설문!$E$4:$J$15,12,0)</f>
        <v>2</v>
      </c>
      <c r="B82" s="28">
        <f>HLOOKUP('설문응답 (수정)'!B82,설문!$E$5:$J$15,11,0)</f>
        <v>6</v>
      </c>
      <c r="C82" s="28">
        <v>5</v>
      </c>
      <c r="D82" s="28">
        <v>1</v>
      </c>
      <c r="E82" s="28">
        <v>5</v>
      </c>
      <c r="F82" s="28">
        <v>5</v>
      </c>
      <c r="G82" s="28">
        <v>5</v>
      </c>
      <c r="H82" s="28">
        <v>5</v>
      </c>
      <c r="I82" s="28">
        <f>HLOOKUP('설문응답 (수정)'!I82,설문!$E$12:$H$15,4,0)</f>
        <v>1</v>
      </c>
      <c r="J82" s="28">
        <f>HLOOKUP('설문응답 (수정)'!J82,설문!$E$13:$G$15,3,0)</f>
        <v>2</v>
      </c>
      <c r="K82" s="28">
        <v>1</v>
      </c>
    </row>
    <row r="83" spans="1:11" ht="13.5" x14ac:dyDescent="0.25">
      <c r="A83" s="28">
        <f>HLOOKUP('설문응답 (수정)'!A83,설문!$E$4:$J$15,12,0)</f>
        <v>2</v>
      </c>
      <c r="B83" s="28">
        <f>HLOOKUP('설문응답 (수정)'!B83,설문!$E$5:$J$15,11,0)</f>
        <v>6</v>
      </c>
      <c r="C83" s="28">
        <v>5</v>
      </c>
      <c r="D83" s="28">
        <v>4</v>
      </c>
      <c r="E83" s="28">
        <v>3</v>
      </c>
      <c r="F83" s="28">
        <v>2</v>
      </c>
      <c r="G83" s="28">
        <v>5</v>
      </c>
      <c r="H83" s="28">
        <v>5</v>
      </c>
      <c r="I83" s="28">
        <f>HLOOKUP('설문응답 (수정)'!I83,설문!$E$12:$H$15,4,0)</f>
        <v>2</v>
      </c>
      <c r="J83" s="28">
        <f>HLOOKUP('설문응답 (수정)'!J83,설문!$E$13:$G$15,3,0)</f>
        <v>2</v>
      </c>
      <c r="K83" s="28">
        <v>2</v>
      </c>
    </row>
    <row r="84" spans="1:11" ht="13.5" x14ac:dyDescent="0.25">
      <c r="A84" s="28">
        <f>HLOOKUP('설문응답 (수정)'!A84,설문!$E$4:$J$15,12,0)</f>
        <v>2</v>
      </c>
      <c r="B84" s="28">
        <f>HLOOKUP('설문응답 (수정)'!B84,설문!$E$5:$J$15,11,0)</f>
        <v>4</v>
      </c>
      <c r="C84" s="28">
        <v>5</v>
      </c>
      <c r="D84" s="28">
        <v>1</v>
      </c>
      <c r="E84" s="28">
        <v>5</v>
      </c>
      <c r="F84" s="28">
        <v>4</v>
      </c>
      <c r="G84" s="28">
        <v>5</v>
      </c>
      <c r="H84" s="28">
        <v>5</v>
      </c>
      <c r="I84" s="28">
        <f>HLOOKUP('설문응답 (수정)'!I84,설문!$E$12:$H$15,4,0)</f>
        <v>2</v>
      </c>
      <c r="J84" s="28">
        <f>HLOOKUP('설문응답 (수정)'!J84,설문!$E$13:$G$15,3,0)</f>
        <v>1</v>
      </c>
      <c r="K84" s="28">
        <v>1</v>
      </c>
    </row>
    <row r="85" spans="1:11" ht="13.5" x14ac:dyDescent="0.25">
      <c r="A85" s="28">
        <f>HLOOKUP('설문응답 (수정)'!A85,설문!$E$4:$J$15,12,0)</f>
        <v>3</v>
      </c>
      <c r="B85" s="28">
        <f>HLOOKUP('설문응답 (수정)'!B85,설문!$E$5:$J$15,11,0)</f>
        <v>2</v>
      </c>
      <c r="C85" s="28">
        <v>1</v>
      </c>
      <c r="D85" s="28">
        <v>5</v>
      </c>
      <c r="E85" s="28">
        <v>1</v>
      </c>
      <c r="F85" s="28">
        <v>1</v>
      </c>
      <c r="G85" s="28">
        <v>5</v>
      </c>
      <c r="H85" s="28">
        <v>3</v>
      </c>
      <c r="I85" s="28">
        <f>HLOOKUP('설문응답 (수정)'!I85,설문!$E$12:$H$15,4,0)</f>
        <v>2</v>
      </c>
      <c r="J85" s="28">
        <f>HLOOKUP('설문응답 (수정)'!J85,설문!$E$13:$G$15,3,0)</f>
        <v>1</v>
      </c>
      <c r="K85" s="28">
        <v>3</v>
      </c>
    </row>
    <row r="86" spans="1:11" ht="13.5" x14ac:dyDescent="0.25">
      <c r="A86" s="28">
        <f>HLOOKUP('설문응답 (수정)'!A86,설문!$E$4:$J$15,12,0)</f>
        <v>2</v>
      </c>
      <c r="B86" s="28">
        <f>HLOOKUP('설문응답 (수정)'!B86,설문!$E$5:$J$15,11,0)</f>
        <v>5</v>
      </c>
      <c r="C86" s="28">
        <v>3</v>
      </c>
      <c r="D86" s="28">
        <v>1</v>
      </c>
      <c r="E86" s="28">
        <v>3</v>
      </c>
      <c r="F86" s="28">
        <v>4</v>
      </c>
      <c r="G86" s="28">
        <v>5</v>
      </c>
      <c r="H86" s="28">
        <v>5</v>
      </c>
      <c r="I86" s="28">
        <f>HLOOKUP('설문응답 (수정)'!I86,설문!$E$12:$H$15,4,0)</f>
        <v>3</v>
      </c>
      <c r="J86" s="28">
        <f>HLOOKUP('설문응답 (수정)'!J86,설문!$E$13:$G$15,3,0)</f>
        <v>1</v>
      </c>
      <c r="K86" s="28">
        <v>2</v>
      </c>
    </row>
    <row r="87" spans="1:11" ht="13.5" x14ac:dyDescent="0.25">
      <c r="A87" s="28">
        <f>HLOOKUP('설문응답 (수정)'!A87,설문!$E$4:$J$15,12,0)</f>
        <v>2</v>
      </c>
      <c r="B87" s="28">
        <f>HLOOKUP('설문응답 (수정)'!B87,설문!$E$5:$J$15,11,0)</f>
        <v>5</v>
      </c>
      <c r="C87" s="28">
        <v>5</v>
      </c>
      <c r="D87" s="28">
        <v>1</v>
      </c>
      <c r="E87" s="28">
        <v>4</v>
      </c>
      <c r="F87" s="28">
        <v>3</v>
      </c>
      <c r="G87" s="28">
        <v>5</v>
      </c>
      <c r="H87" s="28">
        <v>4</v>
      </c>
      <c r="I87" s="28">
        <f>HLOOKUP('설문응답 (수정)'!I87,설문!$E$12:$H$15,4,0)</f>
        <v>2</v>
      </c>
      <c r="J87" s="28">
        <f>HLOOKUP('설문응답 (수정)'!J87,설문!$E$13:$G$15,3,0)</f>
        <v>1</v>
      </c>
      <c r="K87" s="28">
        <v>1</v>
      </c>
    </row>
    <row r="88" spans="1:11" ht="13.5" x14ac:dyDescent="0.25">
      <c r="A88" s="28">
        <f>HLOOKUP('설문응답 (수정)'!A88,설문!$E$4:$J$15,12,0)</f>
        <v>3</v>
      </c>
      <c r="B88" s="28">
        <f>HLOOKUP('설문응답 (수정)'!B88,설문!$E$5:$J$15,11,0)</f>
        <v>2</v>
      </c>
      <c r="C88" s="28">
        <v>5</v>
      </c>
      <c r="D88" s="28">
        <v>1</v>
      </c>
      <c r="E88" s="28">
        <v>4</v>
      </c>
      <c r="F88" s="28">
        <v>3</v>
      </c>
      <c r="G88" s="28">
        <v>5</v>
      </c>
      <c r="H88" s="28">
        <v>5</v>
      </c>
      <c r="I88" s="28">
        <f>HLOOKUP('설문응답 (수정)'!I88,설문!$E$12:$H$15,4,0)</f>
        <v>2</v>
      </c>
      <c r="J88" s="28">
        <f>HLOOKUP('설문응답 (수정)'!J88,설문!$E$13:$G$15,3,0)</f>
        <v>2</v>
      </c>
      <c r="K88" s="28">
        <v>2</v>
      </c>
    </row>
    <row r="89" spans="1:11" ht="13.5" x14ac:dyDescent="0.25">
      <c r="A89" s="28">
        <f>HLOOKUP('설문응답 (수정)'!A89,설문!$E$4:$J$15,12,0)</f>
        <v>3</v>
      </c>
      <c r="B89" s="28">
        <f>HLOOKUP('설문응답 (수정)'!B89,설문!$E$5:$J$15,11,0)</f>
        <v>2</v>
      </c>
      <c r="C89" s="28">
        <v>4</v>
      </c>
      <c r="D89" s="28">
        <v>2</v>
      </c>
      <c r="E89" s="28">
        <v>4</v>
      </c>
      <c r="F89" s="28">
        <v>2</v>
      </c>
      <c r="G89" s="28">
        <v>5</v>
      </c>
      <c r="H89" s="28">
        <v>4</v>
      </c>
      <c r="I89" s="28">
        <f>HLOOKUP('설문응답 (수정)'!I89,설문!$E$12:$H$15,4,0)</f>
        <v>2</v>
      </c>
      <c r="J89" s="28">
        <f>HLOOKUP('설문응답 (수정)'!J89,설문!$E$13:$G$15,3,0)</f>
        <v>1</v>
      </c>
      <c r="K89" s="28">
        <v>2</v>
      </c>
    </row>
    <row r="90" spans="1:11" ht="13.5" x14ac:dyDescent="0.25">
      <c r="A90" s="28">
        <f>HLOOKUP('설문응답 (수정)'!A90,설문!$E$4:$J$15,12,0)</f>
        <v>3</v>
      </c>
      <c r="B90" s="28">
        <f>HLOOKUP('설문응답 (수정)'!B90,설문!$E$5:$J$15,11,0)</f>
        <v>2</v>
      </c>
      <c r="C90" s="28">
        <v>5</v>
      </c>
      <c r="D90" s="28">
        <v>1</v>
      </c>
      <c r="E90" s="28">
        <v>5</v>
      </c>
      <c r="F90" s="28">
        <v>3</v>
      </c>
      <c r="G90" s="28">
        <v>5</v>
      </c>
      <c r="H90" s="28">
        <v>5</v>
      </c>
      <c r="I90" s="28">
        <f>HLOOKUP('설문응답 (수정)'!I90,설문!$E$12:$H$15,4,0)</f>
        <v>2</v>
      </c>
      <c r="J90" s="28">
        <f>HLOOKUP('설문응답 (수정)'!J90,설문!$E$13:$G$15,3,0)</f>
        <v>1</v>
      </c>
      <c r="K90" s="28">
        <v>2</v>
      </c>
    </row>
    <row r="91" spans="1:11" ht="13.5" x14ac:dyDescent="0.25">
      <c r="A91" s="28">
        <f>HLOOKUP('설문응답 (수정)'!A91,설문!$E$4:$J$15,12,0)</f>
        <v>3</v>
      </c>
      <c r="B91" s="28">
        <f>HLOOKUP('설문응답 (수정)'!B91,설문!$E$5:$J$15,11,0)</f>
        <v>2</v>
      </c>
      <c r="C91" s="28">
        <v>5</v>
      </c>
      <c r="D91" s="28">
        <v>1</v>
      </c>
      <c r="E91" s="28">
        <v>5</v>
      </c>
      <c r="F91" s="28">
        <v>1</v>
      </c>
      <c r="G91" s="28">
        <v>5</v>
      </c>
      <c r="H91" s="28">
        <v>5</v>
      </c>
      <c r="I91" s="28">
        <f>HLOOKUP('설문응답 (수정)'!I91,설문!$E$12:$H$15,4,0)</f>
        <v>2</v>
      </c>
      <c r="J91" s="28">
        <f>HLOOKUP('설문응답 (수정)'!J91,설문!$E$13:$G$15,3,0)</f>
        <v>2</v>
      </c>
      <c r="K91" s="28">
        <v>1</v>
      </c>
    </row>
    <row r="92" spans="1:11" ht="13.5" x14ac:dyDescent="0.25">
      <c r="A92" s="28">
        <f>HLOOKUP('설문응답 (수정)'!A92,설문!$E$4:$J$15,12,0)</f>
        <v>3</v>
      </c>
      <c r="B92" s="28">
        <f>HLOOKUP('설문응답 (수정)'!B92,설문!$E$5:$J$15,11,0)</f>
        <v>2</v>
      </c>
      <c r="C92" s="28">
        <v>4</v>
      </c>
      <c r="D92" s="28">
        <v>2</v>
      </c>
      <c r="E92" s="28">
        <v>4</v>
      </c>
      <c r="F92" s="28">
        <v>2</v>
      </c>
      <c r="G92" s="28">
        <v>5</v>
      </c>
      <c r="H92" s="28">
        <v>4</v>
      </c>
      <c r="I92" s="28">
        <f>HLOOKUP('설문응답 (수정)'!I92,설문!$E$12:$H$15,4,0)</f>
        <v>2</v>
      </c>
      <c r="J92" s="28">
        <f>HLOOKUP('설문응답 (수정)'!J92,설문!$E$13:$G$15,3,0)</f>
        <v>1</v>
      </c>
      <c r="K92" s="28">
        <v>1</v>
      </c>
    </row>
    <row r="93" spans="1:11" ht="13.5" x14ac:dyDescent="0.25">
      <c r="A93" s="28">
        <f>HLOOKUP('설문응답 (수정)'!A93,설문!$E$4:$J$15,12,0)</f>
        <v>3</v>
      </c>
      <c r="B93" s="28">
        <f>HLOOKUP('설문응답 (수정)'!B93,설문!$E$5:$J$15,11,0)</f>
        <v>2</v>
      </c>
      <c r="C93" s="28">
        <v>3</v>
      </c>
      <c r="D93" s="28">
        <v>1</v>
      </c>
      <c r="E93" s="28">
        <v>5</v>
      </c>
      <c r="F93" s="28">
        <v>3</v>
      </c>
      <c r="G93" s="28">
        <v>5</v>
      </c>
      <c r="H93" s="28">
        <v>3</v>
      </c>
      <c r="I93" s="28">
        <f>HLOOKUP('설문응답 (수정)'!I93,설문!$E$12:$H$15,4,0)</f>
        <v>2</v>
      </c>
      <c r="J93" s="28">
        <f>HLOOKUP('설문응답 (수정)'!J93,설문!$E$13:$G$15,3,0)</f>
        <v>2</v>
      </c>
      <c r="K93" s="28">
        <v>4</v>
      </c>
    </row>
    <row r="94" spans="1:11" ht="13.5" x14ac:dyDescent="0.25">
      <c r="A94" s="28">
        <f>HLOOKUP('설문응답 (수정)'!A94,설문!$E$4:$J$15,12,0)</f>
        <v>3</v>
      </c>
      <c r="B94" s="28">
        <f>HLOOKUP('설문응답 (수정)'!B94,설문!$E$5:$J$15,11,0)</f>
        <v>2</v>
      </c>
      <c r="C94" s="28">
        <v>3</v>
      </c>
      <c r="D94" s="28">
        <v>2</v>
      </c>
      <c r="E94" s="28">
        <v>2</v>
      </c>
      <c r="F94" s="28">
        <v>3</v>
      </c>
      <c r="G94" s="28">
        <v>4</v>
      </c>
      <c r="H94" s="28">
        <v>4</v>
      </c>
      <c r="I94" s="28">
        <f>HLOOKUP('설문응답 (수정)'!I94,설문!$E$12:$H$15,4,0)</f>
        <v>2</v>
      </c>
      <c r="J94" s="28">
        <f>HLOOKUP('설문응답 (수정)'!J94,설문!$E$13:$G$15,3,0)</f>
        <v>1</v>
      </c>
      <c r="K94" s="28">
        <v>3</v>
      </c>
    </row>
    <row r="95" spans="1:11" ht="13.5" x14ac:dyDescent="0.25">
      <c r="A95" s="28">
        <f>HLOOKUP('설문응답 (수정)'!A95,설문!$E$4:$J$15,12,0)</f>
        <v>3</v>
      </c>
      <c r="B95" s="28">
        <f>HLOOKUP('설문응답 (수정)'!B95,설문!$E$5:$J$15,11,0)</f>
        <v>2</v>
      </c>
      <c r="C95" s="28">
        <v>4</v>
      </c>
      <c r="D95" s="28">
        <v>2</v>
      </c>
      <c r="E95" s="28">
        <v>3</v>
      </c>
      <c r="F95" s="28">
        <v>3</v>
      </c>
      <c r="G95" s="28">
        <v>5</v>
      </c>
      <c r="H95" s="28">
        <v>4</v>
      </c>
      <c r="I95" s="28">
        <f>HLOOKUP('설문응답 (수정)'!I95,설문!$E$12:$H$15,4,0)</f>
        <v>3</v>
      </c>
      <c r="J95" s="28">
        <f>HLOOKUP('설문응답 (수정)'!J95,설문!$E$13:$G$15,3,0)</f>
        <v>2</v>
      </c>
      <c r="K95" s="28">
        <v>2</v>
      </c>
    </row>
    <row r="96" spans="1:11" ht="13.5" x14ac:dyDescent="0.25">
      <c r="A96" s="28">
        <f>HLOOKUP('설문응답 (수정)'!A96,설문!$E$4:$J$15,12,0)</f>
        <v>3</v>
      </c>
      <c r="B96" s="28">
        <f>HLOOKUP('설문응답 (수정)'!B96,설문!$E$5:$J$15,11,0)</f>
        <v>2</v>
      </c>
      <c r="C96" s="28">
        <v>5</v>
      </c>
      <c r="D96" s="28">
        <v>1</v>
      </c>
      <c r="E96" s="28">
        <v>4</v>
      </c>
      <c r="F96" s="28">
        <v>2</v>
      </c>
      <c r="G96" s="28">
        <v>5</v>
      </c>
      <c r="H96" s="28">
        <v>5</v>
      </c>
      <c r="I96" s="28">
        <f>HLOOKUP('설문응답 (수정)'!I96,설문!$E$12:$H$15,4,0)</f>
        <v>2</v>
      </c>
      <c r="J96" s="28">
        <f>HLOOKUP('설문응답 (수정)'!J96,설문!$E$13:$G$15,3,0)</f>
        <v>2</v>
      </c>
      <c r="K96" s="28">
        <v>1</v>
      </c>
    </row>
    <row r="97" spans="1:11" ht="13.5" x14ac:dyDescent="0.25">
      <c r="A97" s="28">
        <f>HLOOKUP('설문응답 (수정)'!A97,설문!$E$4:$J$15,12,0)</f>
        <v>3</v>
      </c>
      <c r="B97" s="28">
        <f>HLOOKUP('설문응답 (수정)'!B97,설문!$E$5:$J$15,11,0)</f>
        <v>2</v>
      </c>
      <c r="C97" s="28">
        <v>5</v>
      </c>
      <c r="D97" s="28">
        <v>1</v>
      </c>
      <c r="E97" s="28">
        <v>4</v>
      </c>
      <c r="F97" s="28">
        <v>3</v>
      </c>
      <c r="G97" s="28">
        <v>2</v>
      </c>
      <c r="H97" s="28">
        <v>5</v>
      </c>
      <c r="I97" s="28">
        <f>HLOOKUP('설문응답 (수정)'!I97,설문!$E$12:$H$15,4,0)</f>
        <v>2</v>
      </c>
      <c r="J97" s="28">
        <f>HLOOKUP('설문응답 (수정)'!J97,설문!$E$13:$G$15,3,0)</f>
        <v>2</v>
      </c>
      <c r="K97" s="28">
        <v>2</v>
      </c>
    </row>
    <row r="98" spans="1:11" ht="13.5" x14ac:dyDescent="0.25">
      <c r="A98" s="28">
        <f>HLOOKUP('설문응답 (수정)'!A98,설문!$E$4:$J$15,12,0)</f>
        <v>3</v>
      </c>
      <c r="B98" s="28">
        <f>HLOOKUP('설문응답 (수정)'!B98,설문!$E$5:$J$15,11,0)</f>
        <v>2</v>
      </c>
      <c r="C98" s="28">
        <v>5</v>
      </c>
      <c r="D98" s="28">
        <v>1</v>
      </c>
      <c r="E98" s="28">
        <v>5</v>
      </c>
      <c r="F98" s="28">
        <v>2</v>
      </c>
      <c r="G98" s="28">
        <v>5</v>
      </c>
      <c r="H98" s="28">
        <v>5</v>
      </c>
      <c r="I98" s="28">
        <f>HLOOKUP('설문응답 (수정)'!I98,설문!$E$12:$H$15,4,0)</f>
        <v>2</v>
      </c>
      <c r="J98" s="28">
        <f>HLOOKUP('설문응답 (수정)'!J98,설문!$E$13:$G$15,3,0)</f>
        <v>2</v>
      </c>
      <c r="K98" s="28">
        <v>2</v>
      </c>
    </row>
    <row r="99" spans="1:11" ht="13.5" x14ac:dyDescent="0.25">
      <c r="A99" s="28">
        <f>HLOOKUP('설문응답 (수정)'!A99,설문!$E$4:$J$15,12,0)</f>
        <v>3</v>
      </c>
      <c r="B99" s="28">
        <f>HLOOKUP('설문응답 (수정)'!B99,설문!$E$5:$J$15,11,0)</f>
        <v>2</v>
      </c>
      <c r="C99" s="28">
        <v>5</v>
      </c>
      <c r="D99" s="28">
        <v>2</v>
      </c>
      <c r="E99" s="28">
        <v>5</v>
      </c>
      <c r="F99" s="28">
        <v>4</v>
      </c>
      <c r="G99" s="28">
        <v>5</v>
      </c>
      <c r="H99" s="28">
        <v>5</v>
      </c>
      <c r="I99" s="28">
        <f>HLOOKUP('설문응답 (수정)'!I99,설문!$E$12:$H$15,4,0)</f>
        <v>3</v>
      </c>
      <c r="J99" s="28">
        <f>HLOOKUP('설문응답 (수정)'!J99,설문!$E$13:$G$15,3,0)</f>
        <v>3</v>
      </c>
      <c r="K99" s="28">
        <v>2</v>
      </c>
    </row>
    <row r="100" spans="1:11" ht="13.5" x14ac:dyDescent="0.25">
      <c r="A100" s="28">
        <f>HLOOKUP('설문응답 (수정)'!A100,설문!$E$4:$J$15,12,0)</f>
        <v>3</v>
      </c>
      <c r="B100" s="28">
        <f>HLOOKUP('설문응답 (수정)'!B100,설문!$E$5:$J$15,11,0)</f>
        <v>4</v>
      </c>
      <c r="C100" s="28">
        <v>5</v>
      </c>
      <c r="D100" s="28">
        <v>1</v>
      </c>
      <c r="E100" s="28">
        <v>3</v>
      </c>
      <c r="F100" s="28">
        <v>4</v>
      </c>
      <c r="G100" s="28">
        <v>5</v>
      </c>
      <c r="H100" s="28">
        <v>5</v>
      </c>
      <c r="I100" s="28">
        <f>HLOOKUP('설문응답 (수정)'!I100,설문!$E$12:$H$15,4,0)</f>
        <v>2</v>
      </c>
      <c r="J100" s="28">
        <f>HLOOKUP('설문응답 (수정)'!J100,설문!$E$13:$G$15,3,0)</f>
        <v>2</v>
      </c>
      <c r="K100" s="28">
        <v>1</v>
      </c>
    </row>
    <row r="101" spans="1:11" ht="13.5" x14ac:dyDescent="0.25">
      <c r="A101" s="28">
        <f>HLOOKUP('설문응답 (수정)'!A101,설문!$E$4:$J$15,12,0)</f>
        <v>3</v>
      </c>
      <c r="B101" s="28">
        <f>HLOOKUP('설문응답 (수정)'!B101,설문!$E$5:$J$15,11,0)</f>
        <v>2</v>
      </c>
      <c r="C101" s="28">
        <v>5</v>
      </c>
      <c r="D101" s="28">
        <v>1</v>
      </c>
      <c r="E101" s="28">
        <v>5</v>
      </c>
      <c r="F101" s="28">
        <v>3</v>
      </c>
      <c r="G101" s="28">
        <v>5</v>
      </c>
      <c r="H101" s="28">
        <v>5</v>
      </c>
      <c r="I101" s="28">
        <f>HLOOKUP('설문응답 (수정)'!I101,설문!$E$12:$H$15,4,0)</f>
        <v>2</v>
      </c>
      <c r="J101" s="28">
        <f>HLOOKUP('설문응답 (수정)'!J101,설문!$E$13:$G$15,3,0)</f>
        <v>2</v>
      </c>
      <c r="K101" s="28">
        <v>1</v>
      </c>
    </row>
    <row r="102" spans="1:11" ht="13.5" x14ac:dyDescent="0.25">
      <c r="A102" s="28">
        <f>HLOOKUP('설문응답 (수정)'!A102,설문!$E$4:$J$15,12,0)</f>
        <v>3</v>
      </c>
      <c r="B102" s="28">
        <f>HLOOKUP('설문응답 (수정)'!B102,설문!$E$5:$J$15,11,0)</f>
        <v>2</v>
      </c>
      <c r="C102" s="28">
        <v>4</v>
      </c>
      <c r="D102" s="28">
        <v>2</v>
      </c>
      <c r="E102" s="28">
        <v>4</v>
      </c>
      <c r="F102" s="28">
        <v>3</v>
      </c>
      <c r="G102" s="28">
        <v>5</v>
      </c>
      <c r="H102" s="28">
        <v>5</v>
      </c>
      <c r="I102" s="28">
        <f>HLOOKUP('설문응답 (수정)'!I102,설문!$E$12:$H$15,4,0)</f>
        <v>2</v>
      </c>
      <c r="J102" s="28">
        <f>HLOOKUP('설문응답 (수정)'!J102,설문!$E$13:$G$15,3,0)</f>
        <v>3</v>
      </c>
      <c r="K102" s="28">
        <v>2</v>
      </c>
    </row>
    <row r="103" spans="1:11" ht="13.5" x14ac:dyDescent="0.25">
      <c r="A103" s="28">
        <f>HLOOKUP('설문응답 (수정)'!A103,설문!$E$4:$J$15,12,0)</f>
        <v>3</v>
      </c>
      <c r="B103" s="28">
        <f>HLOOKUP('설문응답 (수정)'!B103,설문!$E$5:$J$15,11,0)</f>
        <v>2</v>
      </c>
      <c r="C103" s="28">
        <v>5</v>
      </c>
      <c r="D103" s="28">
        <v>3</v>
      </c>
      <c r="E103" s="28">
        <v>4</v>
      </c>
      <c r="F103" s="28">
        <v>3</v>
      </c>
      <c r="G103" s="28">
        <v>4</v>
      </c>
      <c r="H103" s="28">
        <v>4</v>
      </c>
      <c r="I103" s="28">
        <f>HLOOKUP('설문응답 (수정)'!I103,설문!$E$12:$H$15,4,0)</f>
        <v>2</v>
      </c>
      <c r="J103" s="28">
        <f>HLOOKUP('설문응답 (수정)'!J103,설문!$E$13:$G$15,3,0)</f>
        <v>2</v>
      </c>
      <c r="K103" s="28">
        <v>4</v>
      </c>
    </row>
    <row r="104" spans="1:11" ht="13.5" x14ac:dyDescent="0.25">
      <c r="A104" s="28">
        <f>HLOOKUP('설문응답 (수정)'!A104,설문!$E$4:$J$15,12,0)</f>
        <v>3</v>
      </c>
      <c r="B104" s="28">
        <f>HLOOKUP('설문응답 (수정)'!B104,설문!$E$5:$J$15,11,0)</f>
        <v>2</v>
      </c>
      <c r="C104" s="28">
        <v>3</v>
      </c>
      <c r="D104" s="28">
        <v>2</v>
      </c>
      <c r="E104" s="28">
        <v>4</v>
      </c>
      <c r="F104" s="28">
        <v>3</v>
      </c>
      <c r="G104" s="28">
        <v>4</v>
      </c>
      <c r="H104" s="28">
        <v>4</v>
      </c>
      <c r="I104" s="28">
        <f>HLOOKUP('설문응답 (수정)'!I104,설문!$E$12:$H$15,4,0)</f>
        <v>2</v>
      </c>
      <c r="J104" s="28">
        <f>HLOOKUP('설문응답 (수정)'!J104,설문!$E$13:$G$15,3,0)</f>
        <v>2</v>
      </c>
      <c r="K104" s="28">
        <v>2</v>
      </c>
    </row>
    <row r="105" spans="1:11" ht="13.5" x14ac:dyDescent="0.25">
      <c r="A105" s="28">
        <f>HLOOKUP('설문응답 (수정)'!A105,설문!$E$4:$J$15,12,0)</f>
        <v>3</v>
      </c>
      <c r="B105" s="28">
        <f>HLOOKUP('설문응답 (수정)'!B105,설문!$E$5:$J$15,11,0)</f>
        <v>2</v>
      </c>
      <c r="C105" s="28">
        <v>5</v>
      </c>
      <c r="D105" s="28">
        <v>2</v>
      </c>
      <c r="E105" s="28">
        <v>5</v>
      </c>
      <c r="F105" s="28">
        <v>3</v>
      </c>
      <c r="G105" s="28">
        <v>5</v>
      </c>
      <c r="H105" s="28">
        <v>5</v>
      </c>
      <c r="I105" s="28">
        <f>HLOOKUP('설문응답 (수정)'!I105,설문!$E$12:$H$15,4,0)</f>
        <v>2</v>
      </c>
      <c r="J105" s="28">
        <f>HLOOKUP('설문응답 (수정)'!J105,설문!$E$13:$G$15,3,0)</f>
        <v>2</v>
      </c>
      <c r="K105" s="28">
        <v>2</v>
      </c>
    </row>
    <row r="106" spans="1:11" ht="13.5" x14ac:dyDescent="0.25">
      <c r="A106" s="28">
        <f>HLOOKUP('설문응답 (수정)'!A106,설문!$E$4:$J$15,12,0)</f>
        <v>3</v>
      </c>
      <c r="B106" s="28">
        <f>HLOOKUP('설문응답 (수정)'!B106,설문!$E$5:$J$15,11,0)</f>
        <v>1</v>
      </c>
      <c r="C106" s="28">
        <v>3</v>
      </c>
      <c r="D106" s="28">
        <v>1</v>
      </c>
      <c r="E106" s="28">
        <v>4</v>
      </c>
      <c r="F106" s="28">
        <v>3</v>
      </c>
      <c r="G106" s="28">
        <v>4</v>
      </c>
      <c r="H106" s="28">
        <v>4</v>
      </c>
      <c r="I106" s="28">
        <f>HLOOKUP('설문응답 (수정)'!I106,설문!$E$12:$H$15,4,0)</f>
        <v>2</v>
      </c>
      <c r="J106" s="28">
        <f>HLOOKUP('설문응답 (수정)'!J106,설문!$E$13:$G$15,3,0)</f>
        <v>2</v>
      </c>
      <c r="K106" s="28">
        <v>4</v>
      </c>
    </row>
    <row r="107" spans="1:11" ht="13.5" x14ac:dyDescent="0.25">
      <c r="A107" s="28">
        <f>HLOOKUP('설문응답 (수정)'!A107,설문!$E$4:$J$15,12,0)</f>
        <v>3</v>
      </c>
      <c r="B107" s="28">
        <f>HLOOKUP('설문응답 (수정)'!B107,설문!$E$5:$J$15,11,0)</f>
        <v>4</v>
      </c>
      <c r="C107" s="28">
        <v>5</v>
      </c>
      <c r="D107" s="28">
        <v>1</v>
      </c>
      <c r="E107" s="28">
        <v>5</v>
      </c>
      <c r="F107" s="28">
        <v>1</v>
      </c>
      <c r="G107" s="28">
        <v>5</v>
      </c>
      <c r="H107" s="28">
        <v>5</v>
      </c>
      <c r="I107" s="28">
        <f>HLOOKUP('설문응답 (수정)'!I107,설문!$E$12:$H$15,4,0)</f>
        <v>3</v>
      </c>
      <c r="J107" s="28">
        <f>HLOOKUP('설문응답 (수정)'!J107,설문!$E$13:$G$15,3,0)</f>
        <v>2</v>
      </c>
      <c r="K107" s="28">
        <v>1</v>
      </c>
    </row>
    <row r="108" spans="1:11" ht="13.5" x14ac:dyDescent="0.25">
      <c r="A108" s="28">
        <f>HLOOKUP('설문응답 (수정)'!A108,설문!$E$4:$J$15,12,0)</f>
        <v>3</v>
      </c>
      <c r="B108" s="28">
        <f>HLOOKUP('설문응답 (수정)'!B108,설문!$E$5:$J$15,11,0)</f>
        <v>2</v>
      </c>
      <c r="C108" s="28">
        <v>4</v>
      </c>
      <c r="D108" s="28">
        <v>1</v>
      </c>
      <c r="E108" s="28">
        <v>5</v>
      </c>
      <c r="F108" s="28">
        <v>2</v>
      </c>
      <c r="G108" s="28">
        <v>5</v>
      </c>
      <c r="H108" s="28">
        <v>5</v>
      </c>
      <c r="I108" s="28">
        <f>HLOOKUP('설문응답 (수정)'!I108,설문!$E$12:$H$15,4,0)</f>
        <v>3</v>
      </c>
      <c r="J108" s="28">
        <f>HLOOKUP('설문응답 (수정)'!J108,설문!$E$13:$G$15,3,0)</f>
        <v>2</v>
      </c>
      <c r="K108" s="28">
        <v>1</v>
      </c>
    </row>
    <row r="109" spans="1:11" ht="13.5" x14ac:dyDescent="0.25">
      <c r="A109" s="28">
        <f>HLOOKUP('설문응답 (수정)'!A109,설문!$E$4:$J$15,12,0)</f>
        <v>3</v>
      </c>
      <c r="B109" s="28">
        <f>HLOOKUP('설문응답 (수정)'!B109,설문!$E$5:$J$15,11,0)</f>
        <v>6</v>
      </c>
      <c r="C109" s="28">
        <v>4</v>
      </c>
      <c r="D109" s="28">
        <v>3</v>
      </c>
      <c r="E109" s="28">
        <v>4</v>
      </c>
      <c r="F109" s="28">
        <v>4</v>
      </c>
      <c r="G109" s="28">
        <v>4</v>
      </c>
      <c r="H109" s="28">
        <v>5</v>
      </c>
      <c r="I109" s="28">
        <f>HLOOKUP('설문응답 (수정)'!I109,설문!$E$12:$H$15,4,0)</f>
        <v>2</v>
      </c>
      <c r="J109" s="28">
        <f>HLOOKUP('설문응답 (수정)'!J109,설문!$E$13:$G$15,3,0)</f>
        <v>2</v>
      </c>
      <c r="K109" s="28">
        <v>2</v>
      </c>
    </row>
    <row r="110" spans="1:11" ht="13.5" x14ac:dyDescent="0.25">
      <c r="A110" s="28">
        <f>HLOOKUP('설문응답 (수정)'!A110,설문!$E$4:$J$15,12,0)</f>
        <v>3</v>
      </c>
      <c r="B110" s="28">
        <f>HLOOKUP('설문응답 (수정)'!B110,설문!$E$5:$J$15,11,0)</f>
        <v>2</v>
      </c>
      <c r="C110" s="28">
        <v>5</v>
      </c>
      <c r="D110" s="28">
        <v>1</v>
      </c>
      <c r="E110" s="28">
        <v>5</v>
      </c>
      <c r="F110" s="28">
        <v>2</v>
      </c>
      <c r="G110" s="28">
        <v>5</v>
      </c>
      <c r="H110" s="28">
        <v>5</v>
      </c>
      <c r="I110" s="28">
        <f>HLOOKUP('설문응답 (수정)'!I110,설문!$E$12:$H$15,4,0)</f>
        <v>2</v>
      </c>
      <c r="J110" s="28">
        <f>HLOOKUP('설문응답 (수정)'!J110,설문!$E$13:$G$15,3,0)</f>
        <v>2</v>
      </c>
      <c r="K110" s="28">
        <v>1</v>
      </c>
    </row>
    <row r="111" spans="1:11" ht="13.5" x14ac:dyDescent="0.25">
      <c r="A111" s="28">
        <f>HLOOKUP('설문응답 (수정)'!A111,설문!$E$4:$J$15,12,0)</f>
        <v>3</v>
      </c>
      <c r="B111" s="28">
        <f>HLOOKUP('설문응답 (수정)'!B111,설문!$E$5:$J$15,11,0)</f>
        <v>2</v>
      </c>
      <c r="C111" s="28">
        <v>4</v>
      </c>
      <c r="D111" s="28">
        <v>1</v>
      </c>
      <c r="E111" s="28">
        <v>5</v>
      </c>
      <c r="F111" s="28">
        <v>5</v>
      </c>
      <c r="G111" s="28">
        <v>5</v>
      </c>
      <c r="H111" s="28">
        <v>5</v>
      </c>
      <c r="I111" s="28">
        <f>HLOOKUP('설문응답 (수정)'!I111,설문!$E$12:$H$15,4,0)</f>
        <v>2</v>
      </c>
      <c r="J111" s="28">
        <f>HLOOKUP('설문응답 (수정)'!J111,설문!$E$13:$G$15,3,0)</f>
        <v>2</v>
      </c>
      <c r="K111" s="28">
        <v>1</v>
      </c>
    </row>
    <row r="112" spans="1:11" ht="13.5" x14ac:dyDescent="0.25">
      <c r="A112" s="28">
        <f>HLOOKUP('설문응답 (수정)'!A112,설문!$E$4:$J$15,12,0)</f>
        <v>2</v>
      </c>
      <c r="B112" s="28">
        <f>HLOOKUP('설문응답 (수정)'!B112,설문!$E$5:$J$15,11,0)</f>
        <v>4</v>
      </c>
      <c r="C112" s="28">
        <v>5</v>
      </c>
      <c r="D112" s="28">
        <v>2</v>
      </c>
      <c r="E112" s="28">
        <v>4</v>
      </c>
      <c r="F112" s="28">
        <v>3</v>
      </c>
      <c r="G112" s="28">
        <v>5</v>
      </c>
      <c r="H112" s="28">
        <v>4</v>
      </c>
      <c r="I112" s="28">
        <f>HLOOKUP('설문응답 (수정)'!I112,설문!$E$12:$H$15,4,0)</f>
        <v>2</v>
      </c>
      <c r="J112" s="28">
        <f>HLOOKUP('설문응답 (수정)'!J112,설문!$E$13:$G$15,3,0)</f>
        <v>2</v>
      </c>
      <c r="K112" s="28">
        <v>2</v>
      </c>
    </row>
    <row r="113" spans="1:11" ht="13.5" x14ac:dyDescent="0.25">
      <c r="A113" s="28">
        <f>HLOOKUP('설문응답 (수정)'!A113,설문!$E$4:$J$15,12,0)</f>
        <v>3</v>
      </c>
      <c r="B113" s="28">
        <f>HLOOKUP('설문응답 (수정)'!B113,설문!$E$5:$J$15,11,0)</f>
        <v>2</v>
      </c>
      <c r="C113" s="28">
        <v>5</v>
      </c>
      <c r="D113" s="28">
        <v>5</v>
      </c>
      <c r="E113" s="28">
        <v>5</v>
      </c>
      <c r="F113" s="28">
        <v>5</v>
      </c>
      <c r="G113" s="28">
        <v>5</v>
      </c>
      <c r="H113" s="28">
        <v>5</v>
      </c>
      <c r="I113" s="28">
        <f>HLOOKUP('설문응답 (수정)'!I113,설문!$E$12:$H$15,4,0)</f>
        <v>2</v>
      </c>
      <c r="J113" s="28">
        <f>HLOOKUP('설문응답 (수정)'!J113,설문!$E$13:$G$15,3,0)</f>
        <v>2</v>
      </c>
      <c r="K113" s="28">
        <v>2</v>
      </c>
    </row>
    <row r="114" spans="1:11" ht="13.5" x14ac:dyDescent="0.25">
      <c r="A114" s="28">
        <f>HLOOKUP('설문응답 (수정)'!A114,설문!$E$4:$J$15,12,0)</f>
        <v>4</v>
      </c>
      <c r="B114" s="28">
        <f>HLOOKUP('설문응답 (수정)'!B114,설문!$E$5:$J$15,11,0)</f>
        <v>3</v>
      </c>
      <c r="C114" s="28">
        <v>5</v>
      </c>
      <c r="D114" s="28">
        <v>4</v>
      </c>
      <c r="E114" s="28">
        <v>3</v>
      </c>
      <c r="F114" s="28">
        <v>4</v>
      </c>
      <c r="G114" s="28">
        <v>5</v>
      </c>
      <c r="H114" s="28">
        <v>5</v>
      </c>
      <c r="I114" s="28">
        <f>HLOOKUP('설문응답 (수정)'!I114,설문!$E$12:$H$15,4,0)</f>
        <v>2</v>
      </c>
      <c r="J114" s="28">
        <f>HLOOKUP('설문응답 (수정)'!J114,설문!$E$13:$G$15,3,0)</f>
        <v>2</v>
      </c>
      <c r="K114" s="28">
        <v>3</v>
      </c>
    </row>
    <row r="115" spans="1:11" ht="13.5" x14ac:dyDescent="0.25">
      <c r="A115" s="28">
        <f>HLOOKUP('설문응답 (수정)'!A115,설문!$E$4:$J$15,12,0)</f>
        <v>4</v>
      </c>
      <c r="B115" s="28">
        <f>HLOOKUP('설문응답 (수정)'!B115,설문!$E$5:$J$15,11,0)</f>
        <v>5</v>
      </c>
      <c r="C115" s="28">
        <v>5</v>
      </c>
      <c r="D115" s="28">
        <v>1</v>
      </c>
      <c r="E115" s="28">
        <v>4</v>
      </c>
      <c r="F115" s="28">
        <v>3</v>
      </c>
      <c r="G115" s="28">
        <v>5</v>
      </c>
      <c r="H115" s="28">
        <v>5</v>
      </c>
      <c r="I115" s="28">
        <f>HLOOKUP('설문응답 (수정)'!I115,설문!$E$12:$H$15,4,0)</f>
        <v>3</v>
      </c>
      <c r="J115" s="28">
        <f>HLOOKUP('설문응답 (수정)'!J115,설문!$E$13:$G$15,3,0)</f>
        <v>2</v>
      </c>
      <c r="K115" s="28">
        <v>4</v>
      </c>
    </row>
    <row r="116" spans="1:11" ht="13.5" x14ac:dyDescent="0.25">
      <c r="A116" s="28">
        <f>HLOOKUP('설문응답 (수정)'!A116,설문!$E$4:$J$15,12,0)</f>
        <v>4</v>
      </c>
      <c r="B116" s="28">
        <f>HLOOKUP('설문응답 (수정)'!B116,설문!$E$5:$J$15,11,0)</f>
        <v>4</v>
      </c>
      <c r="C116" s="28">
        <v>5</v>
      </c>
      <c r="D116" s="28">
        <v>1</v>
      </c>
      <c r="E116" s="28">
        <v>4</v>
      </c>
      <c r="F116" s="28">
        <v>3</v>
      </c>
      <c r="G116" s="28">
        <v>5</v>
      </c>
      <c r="H116" s="28">
        <v>5</v>
      </c>
      <c r="I116" s="28">
        <f>HLOOKUP('설문응답 (수정)'!I116,설문!$E$12:$H$15,4,0)</f>
        <v>2</v>
      </c>
      <c r="J116" s="28">
        <f>HLOOKUP('설문응답 (수정)'!J116,설문!$E$13:$G$15,3,0)</f>
        <v>3</v>
      </c>
      <c r="K116" s="28">
        <v>1</v>
      </c>
    </row>
    <row r="117" spans="1:11" ht="13.5" x14ac:dyDescent="0.25">
      <c r="A117" s="28">
        <f>HLOOKUP('설문응답 (수정)'!A117,설문!$E$4:$J$15,12,0)</f>
        <v>4</v>
      </c>
      <c r="B117" s="28">
        <f>HLOOKUP('설문응답 (수정)'!B117,설문!$E$5:$J$15,11,0)</f>
        <v>5</v>
      </c>
      <c r="C117" s="28">
        <v>5</v>
      </c>
      <c r="D117" s="28">
        <v>1</v>
      </c>
      <c r="E117" s="28">
        <v>5</v>
      </c>
      <c r="F117" s="28">
        <v>1</v>
      </c>
      <c r="G117" s="28">
        <v>5</v>
      </c>
      <c r="H117" s="28">
        <v>5</v>
      </c>
      <c r="I117" s="28">
        <f>HLOOKUP('설문응답 (수정)'!I117,설문!$E$12:$H$15,4,0)</f>
        <v>2</v>
      </c>
      <c r="J117" s="28">
        <f>HLOOKUP('설문응답 (수정)'!J117,설문!$E$13:$G$15,3,0)</f>
        <v>2</v>
      </c>
      <c r="K117" s="28">
        <v>2</v>
      </c>
    </row>
    <row r="118" spans="1:11" ht="13.5" x14ac:dyDescent="0.25">
      <c r="A118" s="28">
        <f>HLOOKUP('설문응답 (수정)'!A118,설문!$E$4:$J$15,12,0)</f>
        <v>4</v>
      </c>
      <c r="B118" s="28">
        <f>HLOOKUP('설문응답 (수정)'!B118,설문!$E$5:$J$15,11,0)</f>
        <v>6</v>
      </c>
      <c r="C118" s="28">
        <v>5</v>
      </c>
      <c r="D118" s="28">
        <v>2</v>
      </c>
      <c r="E118" s="28">
        <v>2</v>
      </c>
      <c r="F118" s="28">
        <v>3</v>
      </c>
      <c r="G118" s="28">
        <v>4</v>
      </c>
      <c r="H118" s="28">
        <v>4</v>
      </c>
      <c r="I118" s="28">
        <f>HLOOKUP('설문응답 (수정)'!I118,설문!$E$12:$H$15,4,0)</f>
        <v>2</v>
      </c>
      <c r="J118" s="28">
        <f>HLOOKUP('설문응답 (수정)'!J118,설문!$E$13:$G$15,3,0)</f>
        <v>1</v>
      </c>
      <c r="K118" s="28">
        <v>3</v>
      </c>
    </row>
    <row r="119" spans="1:11" ht="13.5" x14ac:dyDescent="0.25">
      <c r="A119" s="28">
        <f>HLOOKUP('설문응답 (수정)'!A119,설문!$E$4:$J$15,12,0)</f>
        <v>4</v>
      </c>
      <c r="B119" s="28">
        <f>HLOOKUP('설문응답 (수정)'!B119,설문!$E$5:$J$15,11,0)</f>
        <v>5</v>
      </c>
      <c r="C119" s="28">
        <v>3</v>
      </c>
      <c r="D119" s="28">
        <v>1</v>
      </c>
      <c r="E119" s="28">
        <v>5</v>
      </c>
      <c r="F119" s="28">
        <v>1</v>
      </c>
      <c r="G119" s="28">
        <v>5</v>
      </c>
      <c r="H119" s="28">
        <v>5</v>
      </c>
      <c r="I119" s="28">
        <f>HLOOKUP('설문응답 (수정)'!I119,설문!$E$12:$H$15,4,0)</f>
        <v>2</v>
      </c>
      <c r="J119" s="28">
        <f>HLOOKUP('설문응답 (수정)'!J119,설문!$E$13:$G$15,3,0)</f>
        <v>2</v>
      </c>
      <c r="K119" s="28">
        <v>2</v>
      </c>
    </row>
    <row r="120" spans="1:11" ht="13.5" x14ac:dyDescent="0.25">
      <c r="A120" s="28">
        <f>HLOOKUP('설문응답 (수정)'!A120,설문!$E$4:$J$15,12,0)</f>
        <v>3</v>
      </c>
      <c r="B120" s="28">
        <f>HLOOKUP('설문응답 (수정)'!B120,설문!$E$5:$J$15,11,0)</f>
        <v>4</v>
      </c>
      <c r="C120" s="28">
        <v>5</v>
      </c>
      <c r="D120" s="28">
        <v>2</v>
      </c>
      <c r="E120" s="28">
        <v>4</v>
      </c>
      <c r="F120" s="28">
        <v>3</v>
      </c>
      <c r="G120" s="28">
        <v>5</v>
      </c>
      <c r="H120" s="28">
        <v>4</v>
      </c>
      <c r="I120" s="28">
        <f>HLOOKUP('설문응답 (수정)'!I120,설문!$E$12:$H$15,4,0)</f>
        <v>2</v>
      </c>
      <c r="J120" s="28">
        <f>HLOOKUP('설문응답 (수정)'!J120,설문!$E$13:$G$15,3,0)</f>
        <v>2</v>
      </c>
      <c r="K120" s="28">
        <v>3</v>
      </c>
    </row>
    <row r="121" spans="1:11" ht="13.5" x14ac:dyDescent="0.25">
      <c r="A121" s="28">
        <f>HLOOKUP('설문응답 (수정)'!A121,설문!$E$4:$J$15,12,0)</f>
        <v>4</v>
      </c>
      <c r="B121" s="28">
        <f>HLOOKUP('설문응답 (수정)'!B121,설문!$E$5:$J$15,11,0)</f>
        <v>5</v>
      </c>
      <c r="C121" s="28">
        <v>4</v>
      </c>
      <c r="D121" s="28">
        <v>1</v>
      </c>
      <c r="E121" s="28">
        <v>5</v>
      </c>
      <c r="F121" s="28">
        <v>3</v>
      </c>
      <c r="G121" s="28">
        <v>3</v>
      </c>
      <c r="H121" s="28">
        <v>5</v>
      </c>
      <c r="I121" s="28">
        <f>HLOOKUP('설문응답 (수정)'!I121,설문!$E$12:$H$15,4,0)</f>
        <v>3</v>
      </c>
      <c r="J121" s="28">
        <f>HLOOKUP('설문응답 (수정)'!J121,설문!$E$13:$G$15,3,0)</f>
        <v>2</v>
      </c>
      <c r="K121" s="28">
        <v>2</v>
      </c>
    </row>
    <row r="122" spans="1:11" ht="13.5" x14ac:dyDescent="0.25">
      <c r="A122" s="28">
        <f>HLOOKUP('설문응답 (수정)'!A122,설문!$E$4:$J$15,12,0)</f>
        <v>4</v>
      </c>
      <c r="B122" s="28">
        <f>HLOOKUP('설문응답 (수정)'!B122,설문!$E$5:$J$15,11,0)</f>
        <v>5</v>
      </c>
      <c r="C122" s="28">
        <v>5</v>
      </c>
      <c r="D122" s="28">
        <v>1</v>
      </c>
      <c r="E122" s="28">
        <v>5</v>
      </c>
      <c r="F122" s="28">
        <v>4</v>
      </c>
      <c r="G122" s="28">
        <v>5</v>
      </c>
      <c r="H122" s="28">
        <v>5</v>
      </c>
      <c r="I122" s="28">
        <f>HLOOKUP('설문응답 (수정)'!I122,설문!$E$12:$H$15,4,0)</f>
        <v>3</v>
      </c>
      <c r="J122" s="28">
        <f>HLOOKUP('설문응답 (수정)'!J122,설문!$E$13:$G$15,3,0)</f>
        <v>1</v>
      </c>
      <c r="K122" s="28">
        <v>3</v>
      </c>
    </row>
    <row r="123" spans="1:11" ht="13.5" x14ac:dyDescent="0.25">
      <c r="A123" s="28">
        <f>HLOOKUP('설문응답 (수정)'!A123,설문!$E$4:$J$15,12,0)</f>
        <v>4</v>
      </c>
      <c r="B123" s="28">
        <f>HLOOKUP('설문응답 (수정)'!B123,설문!$E$5:$J$15,11,0)</f>
        <v>4</v>
      </c>
      <c r="C123" s="28">
        <v>4</v>
      </c>
      <c r="D123" s="28">
        <v>5</v>
      </c>
      <c r="E123" s="28">
        <v>4</v>
      </c>
      <c r="F123" s="28">
        <v>2</v>
      </c>
      <c r="G123" s="28">
        <v>2</v>
      </c>
      <c r="H123" s="28">
        <v>4</v>
      </c>
      <c r="I123" s="28">
        <f>HLOOKUP('설문응답 (수정)'!I123,설문!$E$12:$H$15,4,0)</f>
        <v>3</v>
      </c>
      <c r="J123" s="28">
        <f>HLOOKUP('설문응답 (수정)'!J123,설문!$E$13:$G$15,3,0)</f>
        <v>2</v>
      </c>
      <c r="K123" s="28">
        <v>2</v>
      </c>
    </row>
    <row r="124" spans="1:11" ht="13.5" x14ac:dyDescent="0.25">
      <c r="A124" s="28">
        <f>HLOOKUP('설문응답 (수정)'!A124,설문!$E$4:$J$15,12,0)</f>
        <v>4</v>
      </c>
      <c r="B124" s="28">
        <f>HLOOKUP('설문응답 (수정)'!B124,설문!$E$5:$J$15,11,0)</f>
        <v>4</v>
      </c>
      <c r="C124" s="28">
        <v>4</v>
      </c>
      <c r="D124" s="28">
        <v>2</v>
      </c>
      <c r="E124" s="28">
        <v>2</v>
      </c>
      <c r="F124" s="28">
        <v>4</v>
      </c>
      <c r="G124" s="28">
        <v>4</v>
      </c>
      <c r="H124" s="28">
        <v>4</v>
      </c>
      <c r="I124" s="28">
        <f>HLOOKUP('설문응답 (수정)'!I124,설문!$E$12:$H$15,4,0)</f>
        <v>1</v>
      </c>
      <c r="J124" s="28">
        <f>HLOOKUP('설문응답 (수정)'!J124,설문!$E$13:$G$15,3,0)</f>
        <v>2</v>
      </c>
      <c r="K124" s="28">
        <v>2</v>
      </c>
    </row>
    <row r="125" spans="1:11" ht="13.5" x14ac:dyDescent="0.25">
      <c r="A125" s="28">
        <f>HLOOKUP('설문응답 (수정)'!A125,설문!$E$4:$J$15,12,0)</f>
        <v>4</v>
      </c>
      <c r="B125" s="28">
        <f>HLOOKUP('설문응답 (수정)'!B125,설문!$E$5:$J$15,11,0)</f>
        <v>5</v>
      </c>
      <c r="C125" s="28">
        <v>4</v>
      </c>
      <c r="D125" s="28">
        <v>3</v>
      </c>
      <c r="E125" s="28">
        <v>4</v>
      </c>
      <c r="F125" s="28">
        <v>4</v>
      </c>
      <c r="G125" s="28">
        <v>3</v>
      </c>
      <c r="H125" s="28">
        <v>2</v>
      </c>
      <c r="I125" s="28">
        <f>HLOOKUP('설문응답 (수정)'!I125,설문!$E$12:$H$15,4,0)</f>
        <v>3</v>
      </c>
      <c r="J125" s="28">
        <f>HLOOKUP('설문응답 (수정)'!J125,설문!$E$13:$G$15,3,0)</f>
        <v>2</v>
      </c>
      <c r="K125" s="28">
        <v>2</v>
      </c>
    </row>
    <row r="126" spans="1:11" ht="13.5" x14ac:dyDescent="0.25">
      <c r="A126" s="28">
        <f>HLOOKUP('설문응답 (수정)'!A126,설문!$E$4:$J$15,12,0)</f>
        <v>4</v>
      </c>
      <c r="B126" s="28">
        <f>HLOOKUP('설문응답 (수정)'!B126,설문!$E$5:$J$15,11,0)</f>
        <v>5</v>
      </c>
      <c r="C126" s="28">
        <v>4</v>
      </c>
      <c r="D126" s="28">
        <v>2</v>
      </c>
      <c r="E126" s="28">
        <v>4</v>
      </c>
      <c r="F126" s="28">
        <v>3</v>
      </c>
      <c r="G126" s="28">
        <v>5</v>
      </c>
      <c r="H126" s="28">
        <v>5</v>
      </c>
      <c r="I126" s="28">
        <f>HLOOKUP('설문응답 (수정)'!I126,설문!$E$12:$H$15,4,0)</f>
        <v>2</v>
      </c>
      <c r="J126" s="28">
        <f>HLOOKUP('설문응답 (수정)'!J126,설문!$E$13:$G$15,3,0)</f>
        <v>2</v>
      </c>
      <c r="K126" s="28">
        <v>2</v>
      </c>
    </row>
    <row r="127" spans="1:11" ht="13.5" x14ac:dyDescent="0.25">
      <c r="A127" s="28">
        <f>HLOOKUP('설문응답 (수정)'!A127,설문!$E$4:$J$15,12,0)</f>
        <v>4</v>
      </c>
      <c r="B127" s="28">
        <f>HLOOKUP('설문응답 (수정)'!B127,설문!$E$5:$J$15,11,0)</f>
        <v>3</v>
      </c>
      <c r="C127" s="28">
        <v>1</v>
      </c>
      <c r="D127" s="28">
        <v>2</v>
      </c>
      <c r="E127" s="28">
        <v>5</v>
      </c>
      <c r="F127" s="28">
        <v>3</v>
      </c>
      <c r="G127" s="28">
        <v>5</v>
      </c>
      <c r="H127" s="28">
        <v>5</v>
      </c>
      <c r="I127" s="28">
        <f>HLOOKUP('설문응답 (수정)'!I127,설문!$E$12:$H$15,4,0)</f>
        <v>2</v>
      </c>
      <c r="J127" s="28">
        <f>HLOOKUP('설문응답 (수정)'!J127,설문!$E$13:$G$15,3,0)</f>
        <v>1</v>
      </c>
      <c r="K127" s="28">
        <v>3</v>
      </c>
    </row>
    <row r="128" spans="1:11" ht="13.5" x14ac:dyDescent="0.25">
      <c r="A128" s="28">
        <f>HLOOKUP('설문응답 (수정)'!A128,설문!$E$4:$J$15,12,0)</f>
        <v>4</v>
      </c>
      <c r="B128" s="28">
        <f>HLOOKUP('설문응답 (수정)'!B128,설문!$E$5:$J$15,11,0)</f>
        <v>5</v>
      </c>
      <c r="C128" s="28">
        <v>4</v>
      </c>
      <c r="D128" s="28">
        <v>3</v>
      </c>
      <c r="E128" s="28">
        <v>3</v>
      </c>
      <c r="F128" s="28">
        <v>4</v>
      </c>
      <c r="G128" s="28">
        <v>4</v>
      </c>
      <c r="H128" s="28">
        <v>3</v>
      </c>
      <c r="I128" s="28">
        <f>HLOOKUP('설문응답 (수정)'!I128,설문!$E$12:$H$15,4,0)</f>
        <v>2</v>
      </c>
      <c r="J128" s="28">
        <f>HLOOKUP('설문응답 (수정)'!J128,설문!$E$13:$G$15,3,0)</f>
        <v>2</v>
      </c>
      <c r="K128" s="28">
        <v>3</v>
      </c>
    </row>
    <row r="129" spans="1:11" ht="13.5" x14ac:dyDescent="0.25">
      <c r="A129" s="28">
        <f>HLOOKUP('설문응답 (수정)'!A129,설문!$E$4:$J$15,12,0)</f>
        <v>4</v>
      </c>
      <c r="B129" s="28">
        <f>HLOOKUP('설문응답 (수정)'!B129,설문!$E$5:$J$15,11,0)</f>
        <v>5</v>
      </c>
      <c r="C129" s="28">
        <v>3</v>
      </c>
      <c r="D129" s="28">
        <v>1</v>
      </c>
      <c r="E129" s="28">
        <v>5</v>
      </c>
      <c r="F129" s="28">
        <v>3</v>
      </c>
      <c r="G129" s="28">
        <v>5</v>
      </c>
      <c r="H129" s="28">
        <v>5</v>
      </c>
      <c r="I129" s="28">
        <f>HLOOKUP('설문응답 (수정)'!I129,설문!$E$12:$H$15,4,0)</f>
        <v>3</v>
      </c>
      <c r="J129" s="28">
        <f>HLOOKUP('설문응답 (수정)'!J129,설문!$E$13:$G$15,3,0)</f>
        <v>2</v>
      </c>
      <c r="K129" s="28">
        <v>1</v>
      </c>
    </row>
    <row r="130" spans="1:11" ht="13.5" x14ac:dyDescent="0.25">
      <c r="A130" s="28">
        <f>HLOOKUP('설문응답 (수정)'!A130,설문!$E$4:$J$15,12,0)</f>
        <v>4</v>
      </c>
      <c r="B130" s="28">
        <f>HLOOKUP('설문응답 (수정)'!B130,설문!$E$5:$J$15,11,0)</f>
        <v>2</v>
      </c>
      <c r="C130" s="28">
        <v>4</v>
      </c>
      <c r="D130" s="28">
        <v>1</v>
      </c>
      <c r="E130" s="28">
        <v>4</v>
      </c>
      <c r="F130" s="28">
        <v>1</v>
      </c>
      <c r="G130" s="28">
        <v>5</v>
      </c>
      <c r="H130" s="28">
        <v>5</v>
      </c>
      <c r="I130" s="28">
        <f>HLOOKUP('설문응답 (수정)'!I130,설문!$E$12:$H$15,4,0)</f>
        <v>3</v>
      </c>
      <c r="J130" s="28">
        <f>HLOOKUP('설문응답 (수정)'!J130,설문!$E$13:$G$15,3,0)</f>
        <v>2</v>
      </c>
      <c r="K130" s="28">
        <v>1</v>
      </c>
    </row>
    <row r="131" spans="1:11" ht="13.5" x14ac:dyDescent="0.25">
      <c r="A131" s="28">
        <f>HLOOKUP('설문응답 (수정)'!A131,설문!$E$4:$J$15,12,0)</f>
        <v>4</v>
      </c>
      <c r="B131" s="28">
        <f>HLOOKUP('설문응답 (수정)'!B131,설문!$E$5:$J$15,11,0)</f>
        <v>5</v>
      </c>
      <c r="C131" s="28">
        <v>5</v>
      </c>
      <c r="D131" s="28">
        <v>1</v>
      </c>
      <c r="E131" s="28">
        <v>3</v>
      </c>
      <c r="F131" s="28">
        <v>1</v>
      </c>
      <c r="G131" s="28">
        <v>5</v>
      </c>
      <c r="H131" s="28">
        <v>5</v>
      </c>
      <c r="I131" s="28">
        <f>HLOOKUP('설문응답 (수정)'!I131,설문!$E$12:$H$15,4,0)</f>
        <v>2</v>
      </c>
      <c r="J131" s="28">
        <f>HLOOKUP('설문응답 (수정)'!J131,설문!$E$13:$G$15,3,0)</f>
        <v>1</v>
      </c>
      <c r="K131" s="28">
        <v>1</v>
      </c>
    </row>
  </sheetData>
  <autoFilter ref="A1:K131"/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39"/>
  <sheetViews>
    <sheetView topLeftCell="A10" zoomScaleNormal="100" workbookViewId="0">
      <selection activeCell="G26" sqref="G26"/>
    </sheetView>
  </sheetViews>
  <sheetFormatPr defaultRowHeight="16.5" x14ac:dyDescent="0.3"/>
  <cols>
    <col min="3" max="3" width="11.5" customWidth="1"/>
    <col min="6" max="6" width="13.625" customWidth="1"/>
    <col min="10" max="10" width="12" customWidth="1"/>
    <col min="14" max="14" width="15.25" customWidth="1"/>
  </cols>
  <sheetData>
    <row r="2" spans="2:16" ht="20.25" thickBot="1" x14ac:dyDescent="0.35">
      <c r="B2" s="32" t="s">
        <v>23</v>
      </c>
      <c r="C2" s="32"/>
      <c r="D2" s="32"/>
      <c r="F2" s="32" t="s">
        <v>55</v>
      </c>
      <c r="G2" s="32"/>
      <c r="H2" s="32"/>
      <c r="J2" s="32" t="s">
        <v>56</v>
      </c>
      <c r="K2" s="32"/>
      <c r="L2" s="32"/>
      <c r="N2" s="32" t="s">
        <v>32</v>
      </c>
      <c r="O2" s="32"/>
      <c r="P2" s="32"/>
    </row>
    <row r="3" spans="2:16" ht="20.25" thickTop="1" x14ac:dyDescent="0.3">
      <c r="J3" s="14"/>
      <c r="K3" s="14"/>
      <c r="L3" s="14"/>
    </row>
    <row r="4" spans="2:16" x14ac:dyDescent="0.3">
      <c r="B4" s="10" t="s">
        <v>57</v>
      </c>
      <c r="F4" s="3" t="s">
        <v>118</v>
      </c>
      <c r="G4" s="3"/>
      <c r="H4" s="3"/>
      <c r="J4" s="3" t="s">
        <v>120</v>
      </c>
      <c r="K4" s="3"/>
      <c r="L4" s="3"/>
      <c r="N4" s="3" t="s">
        <v>70</v>
      </c>
      <c r="O4" s="3"/>
      <c r="P4" s="3"/>
    </row>
    <row r="5" spans="2:16" x14ac:dyDescent="0.3">
      <c r="B5" s="11" t="s">
        <v>19</v>
      </c>
      <c r="C5" s="2" t="s">
        <v>20</v>
      </c>
      <c r="D5" s="2" t="s">
        <v>21</v>
      </c>
      <c r="F5" s="2" t="s">
        <v>24</v>
      </c>
      <c r="G5" s="2" t="s">
        <v>25</v>
      </c>
      <c r="H5" s="2" t="s">
        <v>26</v>
      </c>
      <c r="J5" s="2" t="s">
        <v>24</v>
      </c>
      <c r="K5" s="2" t="s">
        <v>25</v>
      </c>
      <c r="L5" s="2" t="s">
        <v>26</v>
      </c>
      <c r="N5" s="2" t="s">
        <v>19</v>
      </c>
      <c r="O5" s="2" t="s">
        <v>20</v>
      </c>
      <c r="P5" s="2" t="s">
        <v>21</v>
      </c>
    </row>
    <row r="6" spans="2:16" x14ac:dyDescent="0.3">
      <c r="B6" s="11" t="s">
        <v>58</v>
      </c>
      <c r="C6" s="2">
        <f>COUNTIFS('설문응답(최종)'!$A$2:$A$131,1)</f>
        <v>34</v>
      </c>
      <c r="D6" s="9">
        <f t="shared" ref="D6:D7" si="0">C6/$C$10</f>
        <v>0.26153846153846155</v>
      </c>
      <c r="F6" s="2" t="s">
        <v>27</v>
      </c>
      <c r="G6" s="2">
        <f>COUNTIFS('설문응답(최종)'!$C$2:$C$131,1)</f>
        <v>5</v>
      </c>
      <c r="H6" s="9">
        <f t="shared" ref="H6:H11" si="1">G6/$G$11</f>
        <v>3.8461538461538464E-2</v>
      </c>
      <c r="J6" s="2" t="s">
        <v>27</v>
      </c>
      <c r="K6" s="2">
        <f>COUNTIFS('설문응답(최종)'!$F$2:$F$131,1)</f>
        <v>16</v>
      </c>
      <c r="L6" s="9">
        <f>K6/$G$11</f>
        <v>0.12307692307692308</v>
      </c>
      <c r="N6" s="2" t="s">
        <v>66</v>
      </c>
      <c r="O6" s="2">
        <f>COUNTIFS('설문응답(최종)'!$I$2:$I$131,1)</f>
        <v>9</v>
      </c>
      <c r="P6" s="9">
        <f>O6/$G$11</f>
        <v>6.9230769230769235E-2</v>
      </c>
    </row>
    <row r="7" spans="2:16" x14ac:dyDescent="0.3">
      <c r="B7" s="11" t="s">
        <v>59</v>
      </c>
      <c r="C7" s="2">
        <f>COUNTIFS('설문응답(최종)'!$A$2:$A$131,2)</f>
        <v>48</v>
      </c>
      <c r="D7" s="9">
        <f t="shared" si="0"/>
        <v>0.36923076923076925</v>
      </c>
      <c r="F7" s="2" t="s">
        <v>28</v>
      </c>
      <c r="G7" s="2">
        <f>COUNTIFS('설문응답(최종)'!$C$2:$C$131,2)</f>
        <v>1</v>
      </c>
      <c r="H7" s="9">
        <f t="shared" si="1"/>
        <v>7.6923076923076927E-3</v>
      </c>
      <c r="J7" s="2" t="s">
        <v>28</v>
      </c>
      <c r="K7" s="2">
        <f>COUNTIFS('설문응답(최종)'!$F$2:$F$131,2)</f>
        <v>23</v>
      </c>
      <c r="L7" s="9">
        <f t="shared" ref="L7:L11" si="2">K7/$G$11</f>
        <v>0.17692307692307693</v>
      </c>
      <c r="N7" s="2" t="s">
        <v>67</v>
      </c>
      <c r="O7" s="2">
        <f>COUNTIFS('설문응답(최종)'!$I$2:$I$131,2)</f>
        <v>65</v>
      </c>
      <c r="P7" s="9">
        <f t="shared" ref="P7:P10" si="3">O7/$G$11</f>
        <v>0.5</v>
      </c>
    </row>
    <row r="8" spans="2:16" x14ac:dyDescent="0.3">
      <c r="B8" s="11" t="s">
        <v>60</v>
      </c>
      <c r="C8" s="2">
        <f>COUNTIFS('설문응답(최종)'!$A$2:$A$131,3)</f>
        <v>31</v>
      </c>
      <c r="D8" s="9">
        <f>C8/$C$10</f>
        <v>0.23846153846153847</v>
      </c>
      <c r="F8" s="2" t="s">
        <v>29</v>
      </c>
      <c r="G8" s="2">
        <f>COUNTIFS('설문응답(최종)'!$C$2:$C$131,3)</f>
        <v>17</v>
      </c>
      <c r="H8" s="9">
        <f t="shared" si="1"/>
        <v>0.13076923076923078</v>
      </c>
      <c r="J8" s="2" t="s">
        <v>29</v>
      </c>
      <c r="K8" s="2">
        <f>COUNTIFS('설문응답(최종)'!$F$2:$F$131,3)</f>
        <v>52</v>
      </c>
      <c r="L8" s="9">
        <f t="shared" si="2"/>
        <v>0.4</v>
      </c>
      <c r="N8" s="2" t="s">
        <v>68</v>
      </c>
      <c r="O8" s="2">
        <f>COUNTIFS('설문응답(최종)'!$I$2:$I$131,3)</f>
        <v>54</v>
      </c>
      <c r="P8" s="9">
        <f t="shared" si="3"/>
        <v>0.41538461538461541</v>
      </c>
    </row>
    <row r="9" spans="2:16" x14ac:dyDescent="0.3">
      <c r="B9" s="11" t="s">
        <v>61</v>
      </c>
      <c r="C9" s="2">
        <f>COUNTIFS('설문응답(최종)'!$A$2:$A$131,4)</f>
        <v>17</v>
      </c>
      <c r="D9" s="9">
        <f>C9/$C$10</f>
        <v>0.13076923076923078</v>
      </c>
      <c r="F9" s="2" t="s">
        <v>30</v>
      </c>
      <c r="G9" s="2">
        <f>COUNTIFS('설문응답(최종)'!$C$2:$C$131,4)</f>
        <v>34</v>
      </c>
      <c r="H9" s="9">
        <f t="shared" si="1"/>
        <v>0.26153846153846155</v>
      </c>
      <c r="J9" s="2" t="s">
        <v>30</v>
      </c>
      <c r="K9" s="2">
        <f>COUNTIFS('설문응답(최종)'!$F$2:$F$131,4)</f>
        <v>28</v>
      </c>
      <c r="L9" s="9">
        <f t="shared" si="2"/>
        <v>0.2153846153846154</v>
      </c>
      <c r="N9" s="2" t="s">
        <v>69</v>
      </c>
      <c r="O9" s="2">
        <f>COUNTIFS('설문응답(최종)'!$I$2:$I$131,4)</f>
        <v>2</v>
      </c>
      <c r="P9" s="9">
        <f t="shared" si="3"/>
        <v>1.5384615384615385E-2</v>
      </c>
    </row>
    <row r="10" spans="2:16" x14ac:dyDescent="0.3">
      <c r="B10" s="11" t="s">
        <v>22</v>
      </c>
      <c r="C10" s="2">
        <f>SUM(C6:C9)</f>
        <v>130</v>
      </c>
      <c r="D10" s="13">
        <f>C10/$C$10</f>
        <v>1</v>
      </c>
      <c r="F10" s="2" t="s">
        <v>31</v>
      </c>
      <c r="G10" s="2">
        <f>COUNTIFS('설문응답(최종)'!$C$2:$C$131,5)</f>
        <v>73</v>
      </c>
      <c r="H10" s="9">
        <f t="shared" si="1"/>
        <v>0.56153846153846154</v>
      </c>
      <c r="J10" s="2" t="s">
        <v>31</v>
      </c>
      <c r="K10" s="2">
        <f>COUNTIFS('설문응답(최종)'!$F$2:$F$131,5)</f>
        <v>11</v>
      </c>
      <c r="L10" s="9">
        <f t="shared" si="2"/>
        <v>8.461538461538462E-2</v>
      </c>
      <c r="N10" s="2" t="s">
        <v>22</v>
      </c>
      <c r="O10" s="2">
        <f>SUM(O6:O9)</f>
        <v>130</v>
      </c>
      <c r="P10" s="13">
        <f t="shared" si="3"/>
        <v>1</v>
      </c>
    </row>
    <row r="11" spans="2:16" x14ac:dyDescent="0.3">
      <c r="F11" s="2" t="s">
        <v>22</v>
      </c>
      <c r="G11" s="2">
        <f>SUM(G6:G10)</f>
        <v>130</v>
      </c>
      <c r="H11" s="13">
        <f t="shared" si="1"/>
        <v>1</v>
      </c>
      <c r="J11" s="2" t="s">
        <v>22</v>
      </c>
      <c r="K11" s="2">
        <f>SUM(K6:K10)</f>
        <v>130</v>
      </c>
      <c r="L11" s="13">
        <f t="shared" si="2"/>
        <v>1</v>
      </c>
      <c r="N11" s="10"/>
      <c r="O11" s="22"/>
      <c r="P11" s="17"/>
    </row>
    <row r="12" spans="2:16" x14ac:dyDescent="0.3">
      <c r="N12" s="10"/>
      <c r="O12" s="22"/>
      <c r="P12" s="17"/>
    </row>
    <row r="13" spans="2:16" x14ac:dyDescent="0.3">
      <c r="B13" t="s">
        <v>62</v>
      </c>
      <c r="N13" s="10"/>
      <c r="O13" s="22"/>
      <c r="P13" s="18"/>
    </row>
    <row r="14" spans="2:16" x14ac:dyDescent="0.3">
      <c r="B14" s="2" t="s">
        <v>19</v>
      </c>
      <c r="C14" s="2" t="s">
        <v>20</v>
      </c>
      <c r="D14" s="2" t="s">
        <v>21</v>
      </c>
      <c r="F14" s="3" t="s">
        <v>63</v>
      </c>
      <c r="G14" s="3"/>
      <c r="H14" s="3"/>
      <c r="J14" s="3" t="s">
        <v>64</v>
      </c>
      <c r="K14" s="3"/>
      <c r="L14" s="3"/>
      <c r="N14" s="3" t="s">
        <v>121</v>
      </c>
      <c r="O14" s="3"/>
      <c r="P14" s="3"/>
    </row>
    <row r="15" spans="2:16" x14ac:dyDescent="0.3">
      <c r="B15" s="2" t="s">
        <v>49</v>
      </c>
      <c r="C15" s="2">
        <f>COUNTIFS('설문응답(최종)'!$B$2:$B$131,1)</f>
        <v>6</v>
      </c>
      <c r="D15" s="9">
        <f>C15/$C$21</f>
        <v>4.6153846153846156E-2</v>
      </c>
      <c r="F15" s="2" t="s">
        <v>24</v>
      </c>
      <c r="G15" s="2" t="s">
        <v>25</v>
      </c>
      <c r="H15" s="2" t="s">
        <v>26</v>
      </c>
      <c r="J15" s="2" t="s">
        <v>24</v>
      </c>
      <c r="K15" s="2" t="s">
        <v>25</v>
      </c>
      <c r="L15" s="2" t="s">
        <v>26</v>
      </c>
      <c r="N15" s="2" t="s">
        <v>19</v>
      </c>
      <c r="O15" s="2" t="s">
        <v>20</v>
      </c>
      <c r="P15" s="2" t="s">
        <v>21</v>
      </c>
    </row>
    <row r="16" spans="2:16" x14ac:dyDescent="0.3">
      <c r="B16" s="2" t="s">
        <v>50</v>
      </c>
      <c r="C16" s="2">
        <f>COUNTIFS('설문응답(최종)'!$B$2:$B$131,2)</f>
        <v>37</v>
      </c>
      <c r="D16" s="9">
        <f>C16/$C$21</f>
        <v>0.2846153846153846</v>
      </c>
      <c r="F16" s="2" t="s">
        <v>27</v>
      </c>
      <c r="G16" s="2">
        <f>COUNTIFS('설문응답(최종)'!$D$2:$D$131,1)</f>
        <v>64</v>
      </c>
      <c r="H16" s="9">
        <f>G16/$G$11</f>
        <v>0.49230769230769234</v>
      </c>
      <c r="J16" s="2" t="s">
        <v>38</v>
      </c>
      <c r="K16" s="2">
        <f>COUNTIFS('설문응답(최종)'!$G$2:$G$131,1)</f>
        <v>2</v>
      </c>
      <c r="L16" s="9">
        <f>K16/$G$11</f>
        <v>1.5384615384615385E-2</v>
      </c>
      <c r="N16" s="2" t="s">
        <v>71</v>
      </c>
      <c r="O16" s="2">
        <f>COUNTIFS('설문응답(최종)'!$J$2:$J$131,1)</f>
        <v>31</v>
      </c>
      <c r="P16" s="9">
        <f>O16/$G$11</f>
        <v>0.23846153846153847</v>
      </c>
    </row>
    <row r="17" spans="2:16" x14ac:dyDescent="0.3">
      <c r="B17" s="2" t="s">
        <v>51</v>
      </c>
      <c r="C17" s="2">
        <f>COUNTIFS('설문응답(최종)'!$B$2:$B$131,3)</f>
        <v>6</v>
      </c>
      <c r="D17" s="9">
        <f>C17/$C$21</f>
        <v>4.6153846153846156E-2</v>
      </c>
      <c r="F17" s="2" t="s">
        <v>28</v>
      </c>
      <c r="G17" s="2">
        <f>COUNTIFS('설문응답(최종)'!$D$2:$D$131,2)</f>
        <v>31</v>
      </c>
      <c r="H17" s="9">
        <f t="shared" ref="H17:H21" si="4">G17/$G$11</f>
        <v>0.23846153846153847</v>
      </c>
      <c r="J17" s="2" t="s">
        <v>39</v>
      </c>
      <c r="K17" s="2">
        <f>COUNTIFS('설문응답(최종)'!$G$2:$G$131,2)</f>
        <v>6</v>
      </c>
      <c r="L17" s="9">
        <f t="shared" ref="L17:L21" si="5">K17/$G$11</f>
        <v>4.6153846153846156E-2</v>
      </c>
      <c r="N17" s="2" t="s">
        <v>72</v>
      </c>
      <c r="O17" s="2">
        <f>COUNTIFS('설문응답(최종)'!$J$2:$J$131,2)</f>
        <v>89</v>
      </c>
      <c r="P17" s="9">
        <f t="shared" ref="P17:P19" si="6">O17/$G$11</f>
        <v>0.68461538461538463</v>
      </c>
    </row>
    <row r="18" spans="2:16" x14ac:dyDescent="0.3">
      <c r="B18" s="2" t="s">
        <v>52</v>
      </c>
      <c r="C18" s="2">
        <f>COUNTIFS('설문응답(최종)'!$B$2:$B$131,4)</f>
        <v>16</v>
      </c>
      <c r="D18" s="9">
        <f t="shared" ref="D18:D19" si="7">C18/$C$21</f>
        <v>0.12307692307692308</v>
      </c>
      <c r="F18" s="2" t="s">
        <v>29</v>
      </c>
      <c r="G18" s="2">
        <f>COUNTIFS('설문응답(최종)'!$D$2:$D$131,3)</f>
        <v>21</v>
      </c>
      <c r="H18" s="9">
        <f t="shared" si="4"/>
        <v>0.16153846153846155</v>
      </c>
      <c r="J18" s="2" t="s">
        <v>16</v>
      </c>
      <c r="K18" s="2">
        <f>COUNTIFS('설문응답(최종)'!$G$2:$G$131,3)</f>
        <v>11</v>
      </c>
      <c r="L18" s="9">
        <f t="shared" si="5"/>
        <v>8.461538461538462E-2</v>
      </c>
      <c r="N18" s="2" t="s">
        <v>73</v>
      </c>
      <c r="O18" s="2">
        <f>COUNTIFS('설문응답(최종)'!$J$2:$J$131,3)</f>
        <v>10</v>
      </c>
      <c r="P18" s="9">
        <f t="shared" si="6"/>
        <v>7.6923076923076927E-2</v>
      </c>
    </row>
    <row r="19" spans="2:16" x14ac:dyDescent="0.3">
      <c r="B19" s="2" t="s">
        <v>53</v>
      </c>
      <c r="C19" s="2">
        <f>COUNTIFS('설문응답(최종)'!$B$2:$B$131,5)</f>
        <v>32</v>
      </c>
      <c r="D19" s="9">
        <f t="shared" si="7"/>
        <v>0.24615384615384617</v>
      </c>
      <c r="F19" s="2" t="s">
        <v>30</v>
      </c>
      <c r="G19" s="2">
        <f>COUNTIFS('설문응답(최종)'!$D$2:$D$131,4)</f>
        <v>6</v>
      </c>
      <c r="H19" s="9">
        <f t="shared" si="4"/>
        <v>4.6153846153846156E-2</v>
      </c>
      <c r="J19" s="2" t="s">
        <v>40</v>
      </c>
      <c r="K19" s="2">
        <f>COUNTIFS('설문응답(최종)'!$G$2:$G$131,4)</f>
        <v>24</v>
      </c>
      <c r="L19" s="9">
        <f t="shared" si="5"/>
        <v>0.18461538461538463</v>
      </c>
      <c r="N19" s="2" t="s">
        <v>22</v>
      </c>
      <c r="O19" s="2">
        <f>SUM(O16:O18)</f>
        <v>130</v>
      </c>
      <c r="P19" s="13">
        <f t="shared" si="6"/>
        <v>1</v>
      </c>
    </row>
    <row r="20" spans="2:16" x14ac:dyDescent="0.3">
      <c r="B20" s="2" t="s">
        <v>54</v>
      </c>
      <c r="C20" s="2">
        <f>COUNTIFS('설문응답(최종)'!$B$2:$B$131,6)</f>
        <v>33</v>
      </c>
      <c r="D20" s="9">
        <f>C20/$C$21</f>
        <v>0.25384615384615383</v>
      </c>
      <c r="F20" s="2" t="s">
        <v>31</v>
      </c>
      <c r="G20" s="2">
        <f>COUNTIFS('설문응답(최종)'!$D$2:$D$131,5)</f>
        <v>8</v>
      </c>
      <c r="H20" s="9">
        <f t="shared" si="4"/>
        <v>6.1538461538461542E-2</v>
      </c>
      <c r="J20" s="2" t="s">
        <v>41</v>
      </c>
      <c r="K20" s="2">
        <f>COUNTIFS('설문응답(최종)'!$G$2:$G$131,5)</f>
        <v>87</v>
      </c>
      <c r="L20" s="9">
        <f t="shared" si="5"/>
        <v>0.66923076923076918</v>
      </c>
    </row>
    <row r="21" spans="2:16" x14ac:dyDescent="0.3">
      <c r="B21" s="2" t="s">
        <v>22</v>
      </c>
      <c r="C21" s="2">
        <f>SUM(C15:C20)</f>
        <v>130</v>
      </c>
      <c r="D21" s="13">
        <f>C21/$C$21</f>
        <v>1</v>
      </c>
      <c r="F21" s="2" t="s">
        <v>22</v>
      </c>
      <c r="G21" s="2">
        <f>SUM(G16:G20)</f>
        <v>130</v>
      </c>
      <c r="H21" s="13">
        <f t="shared" si="4"/>
        <v>1</v>
      </c>
      <c r="J21" s="2" t="s">
        <v>22</v>
      </c>
      <c r="K21" s="2">
        <f>SUM(K16:K20)</f>
        <v>130</v>
      </c>
      <c r="L21" s="13">
        <f t="shared" si="5"/>
        <v>1</v>
      </c>
    </row>
    <row r="23" spans="2:16" x14ac:dyDescent="0.3">
      <c r="B23" s="3"/>
      <c r="C23" s="3"/>
      <c r="D23" s="25"/>
      <c r="F23" s="3" t="s">
        <v>119</v>
      </c>
      <c r="G23" s="3"/>
      <c r="H23" s="3"/>
      <c r="J23" s="3" t="s">
        <v>65</v>
      </c>
      <c r="K23" s="3"/>
      <c r="L23" s="3"/>
      <c r="N23" s="3" t="s">
        <v>122</v>
      </c>
      <c r="O23" s="3"/>
      <c r="P23" s="3"/>
    </row>
    <row r="24" spans="2:16" x14ac:dyDescent="0.3">
      <c r="B24" s="10"/>
      <c r="C24" s="22"/>
      <c r="D24" s="22"/>
      <c r="F24" s="2" t="s">
        <v>24</v>
      </c>
      <c r="G24" s="2" t="s">
        <v>25</v>
      </c>
      <c r="H24" s="2" t="s">
        <v>26</v>
      </c>
      <c r="J24" s="2" t="s">
        <v>24</v>
      </c>
      <c r="K24" s="2" t="s">
        <v>25</v>
      </c>
      <c r="L24" s="2" t="s">
        <v>26</v>
      </c>
      <c r="N24" s="2" t="s">
        <v>19</v>
      </c>
      <c r="O24" s="2" t="s">
        <v>20</v>
      </c>
      <c r="P24" s="2" t="s">
        <v>21</v>
      </c>
    </row>
    <row r="25" spans="2:16" x14ac:dyDescent="0.3">
      <c r="B25" s="10"/>
      <c r="C25" s="22"/>
      <c r="D25" s="17"/>
      <c r="F25" s="2" t="s">
        <v>27</v>
      </c>
      <c r="G25" s="2">
        <f>COUNTIFS('설문응답(최종)'!$E$2:$E$131,1)</f>
        <v>2</v>
      </c>
      <c r="H25" s="9">
        <f>G25/$G$11</f>
        <v>1.5384615384615385E-2</v>
      </c>
      <c r="J25" s="2" t="s">
        <v>38</v>
      </c>
      <c r="K25" s="2">
        <f>COUNTIFS('설문응답(최종)'!$H$2:$H$131,1)</f>
        <v>2</v>
      </c>
      <c r="L25" s="9">
        <f>K25/$G$11</f>
        <v>1.5384615384615385E-2</v>
      </c>
      <c r="N25" s="2" t="s">
        <v>38</v>
      </c>
      <c r="O25" s="2">
        <f>COUNTIFS('설문응답(최종)'!$K$2:$K$131,1)</f>
        <v>42</v>
      </c>
      <c r="P25" s="9">
        <f>O25/$G$11</f>
        <v>0.32307692307692309</v>
      </c>
    </row>
    <row r="26" spans="2:16" x14ac:dyDescent="0.3">
      <c r="B26" s="10"/>
      <c r="C26" s="22"/>
      <c r="D26" s="17"/>
      <c r="F26" s="2" t="s">
        <v>28</v>
      </c>
      <c r="G26" s="2">
        <f>COUNTIFS('설문응답(최종)'!$E$2:$E$131,2)</f>
        <v>9</v>
      </c>
      <c r="H26" s="9">
        <f t="shared" ref="H26:H30" si="8">G26/$G$11</f>
        <v>6.9230769230769235E-2</v>
      </c>
      <c r="J26" s="2" t="s">
        <v>39</v>
      </c>
      <c r="K26" s="2">
        <f>COUNTIFS('설문응답(최종)'!$H$2:$H$131,2)</f>
        <v>1</v>
      </c>
      <c r="L26" s="9">
        <f t="shared" ref="L26:L30" si="9">K26/$G$11</f>
        <v>7.6923076923076927E-3</v>
      </c>
      <c r="N26" s="2" t="s">
        <v>39</v>
      </c>
      <c r="O26" s="2">
        <f>COUNTIFS('설문응답(최종)'!$K$2:$K$131,2)</f>
        <v>46</v>
      </c>
      <c r="P26" s="9">
        <f t="shared" ref="P26:P30" si="10">O26/$G$11</f>
        <v>0.35384615384615387</v>
      </c>
    </row>
    <row r="27" spans="2:16" x14ac:dyDescent="0.3">
      <c r="B27" s="10"/>
      <c r="C27" s="22"/>
      <c r="D27" s="18"/>
      <c r="F27" s="2" t="s">
        <v>29</v>
      </c>
      <c r="G27" s="2">
        <f>COUNTIFS('설문응답(최종)'!$E$2:$E$131,3)</f>
        <v>27</v>
      </c>
      <c r="H27" s="9">
        <f t="shared" si="8"/>
        <v>0.2076923076923077</v>
      </c>
      <c r="J27" s="2" t="s">
        <v>16</v>
      </c>
      <c r="K27" s="2">
        <f>COUNTIFS('설문응답(최종)'!$H$2:$H$131,3)</f>
        <v>8</v>
      </c>
      <c r="L27" s="9">
        <f t="shared" si="9"/>
        <v>6.1538461538461542E-2</v>
      </c>
      <c r="N27" s="2" t="s">
        <v>16</v>
      </c>
      <c r="O27" s="2">
        <f>COUNTIFS('설문응답(최종)'!$K$2:$K$131,3)</f>
        <v>31</v>
      </c>
      <c r="P27" s="9">
        <f t="shared" si="10"/>
        <v>0.23846153846153847</v>
      </c>
    </row>
    <row r="28" spans="2:16" x14ac:dyDescent="0.3">
      <c r="B28" s="3"/>
      <c r="C28" s="3"/>
      <c r="D28" s="3"/>
      <c r="F28" s="2" t="s">
        <v>30</v>
      </c>
      <c r="G28" s="2">
        <f>COUNTIFS('설문응답(최종)'!$E$2:$E$131,4)</f>
        <v>41</v>
      </c>
      <c r="H28" s="9">
        <f t="shared" si="8"/>
        <v>0.31538461538461537</v>
      </c>
      <c r="J28" s="2" t="s">
        <v>40</v>
      </c>
      <c r="K28" s="2">
        <f>COUNTIFS('설문응답(최종)'!$H$2:$H$131,4)</f>
        <v>32</v>
      </c>
      <c r="L28" s="9">
        <f t="shared" si="9"/>
        <v>0.24615384615384617</v>
      </c>
      <c r="N28" s="2" t="s">
        <v>40</v>
      </c>
      <c r="O28" s="2">
        <f>COUNTIFS('설문응답(최종)'!$K$2:$K$131,4)</f>
        <v>9</v>
      </c>
      <c r="P28" s="9">
        <f t="shared" si="10"/>
        <v>6.9230769230769235E-2</v>
      </c>
    </row>
    <row r="29" spans="2:16" x14ac:dyDescent="0.3">
      <c r="B29" s="3"/>
      <c r="C29" s="3"/>
      <c r="D29" s="3"/>
      <c r="F29" s="2" t="s">
        <v>31</v>
      </c>
      <c r="G29" s="2">
        <f>COUNTIFS('설문응답(최종)'!$E$2:$E$131,5)</f>
        <v>51</v>
      </c>
      <c r="H29" s="9">
        <f t="shared" si="8"/>
        <v>0.3923076923076923</v>
      </c>
      <c r="J29" s="2" t="s">
        <v>41</v>
      </c>
      <c r="K29" s="2">
        <f>COUNTIFS('설문응답(최종)'!$H$2:$H$131,5)</f>
        <v>87</v>
      </c>
      <c r="L29" s="9">
        <f t="shared" si="9"/>
        <v>0.66923076923076918</v>
      </c>
      <c r="N29" s="2" t="s">
        <v>41</v>
      </c>
      <c r="O29" s="2">
        <f>COUNTIFS('설문응답(최종)'!$K$2:$K$131,5)</f>
        <v>2</v>
      </c>
      <c r="P29" s="9">
        <f t="shared" si="10"/>
        <v>1.5384615384615385E-2</v>
      </c>
    </row>
    <row r="30" spans="2:16" x14ac:dyDescent="0.3">
      <c r="B30" s="10"/>
      <c r="C30" s="22"/>
      <c r="D30" s="22"/>
      <c r="F30" s="2" t="s">
        <v>22</v>
      </c>
      <c r="G30" s="2">
        <f>SUM(G25:G29)</f>
        <v>130</v>
      </c>
      <c r="H30" s="13">
        <f t="shared" si="8"/>
        <v>1</v>
      </c>
      <c r="J30" s="2" t="s">
        <v>22</v>
      </c>
      <c r="K30" s="2">
        <f>SUM(K25:K29)</f>
        <v>130</v>
      </c>
      <c r="L30" s="13">
        <f t="shared" si="9"/>
        <v>1</v>
      </c>
      <c r="N30" s="2" t="s">
        <v>22</v>
      </c>
      <c r="O30" s="2">
        <f>SUM(O25:O29)</f>
        <v>130</v>
      </c>
      <c r="P30" s="13">
        <f t="shared" si="10"/>
        <v>1</v>
      </c>
    </row>
    <row r="31" spans="2:16" x14ac:dyDescent="0.3">
      <c r="B31" s="10"/>
      <c r="C31" s="22"/>
      <c r="D31" s="17"/>
    </row>
    <row r="32" spans="2:16" x14ac:dyDescent="0.3">
      <c r="B32" s="10"/>
      <c r="C32" s="22"/>
      <c r="D32" s="17"/>
    </row>
    <row r="33" spans="2:4" x14ac:dyDescent="0.3">
      <c r="B33" s="10"/>
      <c r="C33" s="22"/>
      <c r="D33" s="18"/>
    </row>
    <row r="34" spans="2:4" x14ac:dyDescent="0.3">
      <c r="B34" s="3"/>
      <c r="C34" s="3"/>
      <c r="D34" s="3"/>
    </row>
    <row r="35" spans="2:4" x14ac:dyDescent="0.3">
      <c r="B35" s="3"/>
      <c r="C35" s="3"/>
      <c r="D35" s="3"/>
    </row>
    <row r="36" spans="2:4" x14ac:dyDescent="0.3">
      <c r="B36" s="10"/>
      <c r="C36" s="22"/>
      <c r="D36" s="22"/>
    </row>
    <row r="37" spans="2:4" x14ac:dyDescent="0.3">
      <c r="B37" s="10"/>
      <c r="C37" s="22"/>
      <c r="D37" s="17"/>
    </row>
    <row r="38" spans="2:4" x14ac:dyDescent="0.3">
      <c r="B38" s="10"/>
      <c r="C38" s="22"/>
      <c r="D38" s="17"/>
    </row>
    <row r="39" spans="2:4" x14ac:dyDescent="0.3">
      <c r="B39" s="10"/>
      <c r="C39" s="22"/>
      <c r="D39" s="18"/>
    </row>
  </sheetData>
  <mergeCells count="4">
    <mergeCell ref="B2:D2"/>
    <mergeCell ref="F2:H2"/>
    <mergeCell ref="J2:L2"/>
    <mergeCell ref="N2:P2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2"/>
  <sheetViews>
    <sheetView tabSelected="1" topLeftCell="A41" zoomScaleNormal="100" workbookViewId="0">
      <selection activeCell="V80" sqref="V80"/>
    </sheetView>
  </sheetViews>
  <sheetFormatPr defaultRowHeight="16.5" x14ac:dyDescent="0.3"/>
  <cols>
    <col min="3" max="3" width="10" customWidth="1"/>
    <col min="6" max="6" width="13.625" customWidth="1"/>
    <col min="10" max="10" width="12" customWidth="1"/>
  </cols>
  <sheetData>
    <row r="2" spans="2:16" ht="19.5" x14ac:dyDescent="0.3">
      <c r="B2" s="31"/>
      <c r="C2" s="31"/>
      <c r="D2" s="31"/>
      <c r="E2" s="3"/>
      <c r="F2" s="31"/>
      <c r="G2" s="31"/>
      <c r="H2" s="31"/>
      <c r="I2" s="3"/>
      <c r="J2" s="31"/>
      <c r="K2" s="31"/>
      <c r="L2" s="31"/>
      <c r="M2" s="3"/>
      <c r="N2" s="31"/>
      <c r="O2" s="31"/>
      <c r="P2" s="31"/>
    </row>
    <row r="3" spans="2:16" ht="19.5" x14ac:dyDescent="0.3">
      <c r="B3" s="3"/>
      <c r="C3" s="3"/>
      <c r="D3" s="3"/>
      <c r="E3" s="3"/>
      <c r="F3" s="3"/>
      <c r="G3" s="3"/>
      <c r="H3" s="3"/>
      <c r="I3" s="3"/>
      <c r="J3" s="15"/>
      <c r="K3" s="15"/>
      <c r="L3" s="15"/>
      <c r="M3" s="3"/>
      <c r="N3" s="3"/>
      <c r="O3" s="3"/>
      <c r="P3" s="3"/>
    </row>
    <row r="4" spans="2:16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x14ac:dyDescent="0.3">
      <c r="B5" s="16"/>
      <c r="C5" s="16"/>
      <c r="D5" s="16"/>
      <c r="E5" s="3"/>
      <c r="F5" s="10"/>
      <c r="G5" s="16"/>
      <c r="H5" s="16"/>
      <c r="I5" s="3"/>
      <c r="J5" s="16"/>
      <c r="K5" s="16"/>
      <c r="L5" s="16"/>
      <c r="M5" s="3"/>
      <c r="N5" s="10"/>
      <c r="O5" s="16"/>
      <c r="P5" s="16"/>
    </row>
    <row r="6" spans="2:16" x14ac:dyDescent="0.3">
      <c r="B6" s="16"/>
      <c r="C6" s="16"/>
      <c r="D6" s="17"/>
      <c r="E6" s="3"/>
      <c r="F6" s="10"/>
      <c r="G6" s="16"/>
      <c r="H6" s="17"/>
      <c r="I6" s="3"/>
      <c r="J6" s="16"/>
      <c r="K6" s="16"/>
      <c r="L6" s="17"/>
      <c r="M6" s="3"/>
      <c r="N6" s="10"/>
      <c r="O6" s="16"/>
      <c r="P6" s="17"/>
    </row>
    <row r="7" spans="2:16" x14ac:dyDescent="0.3">
      <c r="B7" s="16"/>
      <c r="C7" s="16"/>
      <c r="D7" s="17"/>
      <c r="E7" s="3"/>
      <c r="F7" s="10"/>
      <c r="G7" s="16"/>
      <c r="H7" s="17"/>
      <c r="I7" s="3"/>
      <c r="J7" s="16"/>
      <c r="K7" s="16"/>
      <c r="L7" s="17"/>
      <c r="M7" s="3"/>
      <c r="N7" s="10"/>
      <c r="O7" s="16"/>
      <c r="P7" s="17"/>
    </row>
    <row r="8" spans="2:16" x14ac:dyDescent="0.3">
      <c r="B8" s="16"/>
      <c r="C8" s="16"/>
      <c r="D8" s="17"/>
      <c r="E8" s="3"/>
      <c r="F8" s="10"/>
      <c r="G8" s="16"/>
      <c r="H8" s="18"/>
      <c r="I8" s="3"/>
      <c r="J8" s="16"/>
      <c r="K8" s="16"/>
      <c r="L8" s="17"/>
      <c r="M8" s="3"/>
      <c r="N8" s="10"/>
      <c r="O8" s="16"/>
      <c r="P8" s="18"/>
    </row>
    <row r="9" spans="2:16" x14ac:dyDescent="0.3">
      <c r="B9" s="16"/>
      <c r="C9" s="16"/>
      <c r="D9" s="17"/>
      <c r="E9" s="3"/>
      <c r="F9" s="3"/>
      <c r="G9" s="3"/>
      <c r="H9" s="3"/>
      <c r="I9" s="3"/>
      <c r="J9" s="16"/>
      <c r="K9" s="16"/>
      <c r="L9" s="17"/>
      <c r="M9" s="3"/>
      <c r="N9" s="3"/>
      <c r="O9" s="3"/>
      <c r="P9" s="3"/>
    </row>
    <row r="10" spans="2:16" x14ac:dyDescent="0.3">
      <c r="B10" s="16"/>
      <c r="C10" s="16"/>
      <c r="D10" s="18"/>
      <c r="E10" s="3"/>
      <c r="F10" s="3"/>
      <c r="G10" s="3"/>
      <c r="H10" s="3"/>
      <c r="I10" s="3"/>
      <c r="J10" s="16"/>
      <c r="K10" s="16"/>
      <c r="L10" s="17"/>
      <c r="M10" s="3"/>
      <c r="N10" s="3"/>
      <c r="O10" s="3"/>
      <c r="P10" s="3"/>
    </row>
    <row r="11" spans="2:16" x14ac:dyDescent="0.3">
      <c r="B11" s="3"/>
      <c r="C11" s="3"/>
      <c r="D11" s="3"/>
      <c r="E11" s="3"/>
      <c r="F11" s="12"/>
      <c r="G11" s="3"/>
      <c r="H11" s="3"/>
      <c r="I11" s="3"/>
      <c r="J11" s="16"/>
      <c r="K11" s="16"/>
      <c r="L11" s="18"/>
      <c r="M11" s="3"/>
      <c r="N11" s="10"/>
      <c r="O11" s="16"/>
      <c r="P11" s="16"/>
    </row>
    <row r="12" spans="2:16" x14ac:dyDescent="0.3">
      <c r="B12" s="10"/>
      <c r="C12" s="3"/>
      <c r="D12" s="3"/>
      <c r="E12" s="3"/>
      <c r="F12" s="10"/>
      <c r="G12" s="16"/>
      <c r="H12" s="16"/>
      <c r="I12" s="3"/>
      <c r="J12" s="3"/>
      <c r="K12" s="3"/>
      <c r="L12" s="3"/>
      <c r="M12" s="3"/>
      <c r="N12" s="10"/>
      <c r="O12" s="16"/>
      <c r="P12" s="17"/>
    </row>
    <row r="13" spans="2:16" x14ac:dyDescent="0.3">
      <c r="B13" s="10"/>
      <c r="C13" s="16"/>
      <c r="D13" s="16"/>
      <c r="E13" s="3"/>
      <c r="F13" s="16"/>
      <c r="G13" s="16"/>
      <c r="H13" s="17"/>
      <c r="I13" s="3"/>
      <c r="J13" s="3"/>
      <c r="K13" s="3"/>
      <c r="L13" s="3"/>
      <c r="M13" s="3"/>
      <c r="N13" s="10"/>
      <c r="O13" s="16"/>
      <c r="P13" s="17"/>
    </row>
    <row r="14" spans="2:16" x14ac:dyDescent="0.3">
      <c r="B14" s="10"/>
      <c r="C14" s="16"/>
      <c r="D14" s="17"/>
      <c r="E14" s="3"/>
      <c r="F14" s="16"/>
      <c r="G14" s="16"/>
      <c r="H14" s="17"/>
      <c r="I14" s="3"/>
      <c r="J14" s="3"/>
      <c r="K14" s="3"/>
      <c r="L14" s="3"/>
      <c r="M14" s="3"/>
      <c r="N14" s="10"/>
      <c r="O14" s="16"/>
      <c r="P14" s="18"/>
    </row>
    <row r="15" spans="2:16" x14ac:dyDescent="0.3">
      <c r="B15" s="10"/>
      <c r="C15" s="16"/>
      <c r="D15" s="17"/>
      <c r="E15" s="3"/>
      <c r="F15" s="16"/>
      <c r="G15" s="16"/>
      <c r="H15" s="19"/>
      <c r="I15" s="3"/>
      <c r="J15" s="16"/>
      <c r="K15" s="16"/>
      <c r="L15" s="16"/>
      <c r="M15" s="3"/>
      <c r="N15" s="3"/>
      <c r="O15" s="3"/>
      <c r="P15" s="3"/>
    </row>
    <row r="16" spans="2:16" x14ac:dyDescent="0.3">
      <c r="B16" s="10"/>
      <c r="C16" s="16"/>
      <c r="D16" s="18"/>
      <c r="E16" s="3"/>
      <c r="F16" s="3"/>
      <c r="G16" s="3"/>
      <c r="H16" s="3"/>
      <c r="I16" s="3"/>
      <c r="J16" s="16"/>
      <c r="K16" s="16"/>
      <c r="L16" s="17"/>
      <c r="M16" s="3"/>
      <c r="N16" s="3"/>
      <c r="O16" s="3"/>
      <c r="P16" s="3"/>
    </row>
    <row r="17" spans="2:16" x14ac:dyDescent="0.3">
      <c r="B17" s="3"/>
      <c r="C17" s="3"/>
      <c r="D17" s="3"/>
      <c r="E17" s="3"/>
      <c r="F17" s="3"/>
      <c r="G17" s="3"/>
      <c r="H17" s="3"/>
      <c r="I17" s="3"/>
      <c r="J17" s="16"/>
      <c r="K17" s="16"/>
      <c r="L17" s="17"/>
      <c r="M17" s="3"/>
      <c r="N17" s="3"/>
      <c r="O17" s="3"/>
      <c r="P17" s="3"/>
    </row>
    <row r="18" spans="2:16" ht="19.5" x14ac:dyDescent="0.3">
      <c r="B18" s="3"/>
      <c r="C18" s="3"/>
      <c r="D18" s="3"/>
      <c r="E18" s="3"/>
      <c r="F18" s="33"/>
      <c r="G18" s="33"/>
      <c r="H18" s="33"/>
      <c r="I18" s="3"/>
      <c r="J18" s="16"/>
      <c r="K18" s="16"/>
      <c r="L18" s="17"/>
      <c r="M18" s="3"/>
      <c r="N18" s="3"/>
      <c r="O18" s="3"/>
      <c r="P18" s="3"/>
    </row>
    <row r="19" spans="2:16" ht="19.5" x14ac:dyDescent="0.3">
      <c r="B19" s="10"/>
      <c r="C19" s="16"/>
      <c r="D19" s="16"/>
      <c r="E19" s="3"/>
      <c r="F19" s="15"/>
      <c r="G19" s="15"/>
      <c r="H19" s="15"/>
      <c r="I19" s="3"/>
      <c r="J19" s="16"/>
      <c r="K19" s="16"/>
      <c r="L19" s="17"/>
      <c r="M19" s="3"/>
      <c r="N19" s="3"/>
      <c r="O19" s="3"/>
      <c r="P19" s="3"/>
    </row>
    <row r="20" spans="2:16" x14ac:dyDescent="0.3">
      <c r="B20" s="10"/>
      <c r="C20" s="16"/>
      <c r="D20" s="17"/>
      <c r="E20" s="3"/>
      <c r="F20" s="3"/>
      <c r="G20" s="3"/>
      <c r="H20" s="3"/>
      <c r="I20" s="3"/>
      <c r="J20" s="16"/>
      <c r="K20" s="16"/>
      <c r="L20" s="17"/>
      <c r="M20" s="3"/>
      <c r="N20" s="3"/>
      <c r="O20" s="3"/>
      <c r="P20" s="3"/>
    </row>
    <row r="21" spans="2:16" x14ac:dyDescent="0.3">
      <c r="B21" s="10"/>
      <c r="C21" s="16"/>
      <c r="D21" s="17"/>
      <c r="E21" s="3"/>
      <c r="F21" s="16"/>
      <c r="G21" s="16"/>
      <c r="H21" s="16"/>
      <c r="I21" s="3"/>
      <c r="J21" s="16"/>
      <c r="K21" s="16"/>
      <c r="L21" s="18"/>
      <c r="M21" s="3"/>
      <c r="N21" s="3"/>
      <c r="O21" s="3"/>
      <c r="P21" s="3"/>
    </row>
    <row r="22" spans="2:16" x14ac:dyDescent="0.3">
      <c r="B22" s="10"/>
      <c r="C22" s="16"/>
      <c r="D22" s="18"/>
      <c r="E22" s="3"/>
      <c r="F22" s="16"/>
      <c r="G22" s="16"/>
      <c r="H22" s="17"/>
      <c r="I22" s="3"/>
      <c r="J22" s="3"/>
      <c r="K22" s="3"/>
      <c r="L22" s="3"/>
      <c r="M22" s="3"/>
      <c r="N22" s="3"/>
      <c r="O22" s="3"/>
      <c r="P22" s="3"/>
    </row>
    <row r="23" spans="2:16" x14ac:dyDescent="0.3">
      <c r="B23" s="3"/>
      <c r="C23" s="3"/>
      <c r="D23" s="3"/>
      <c r="E23" s="3"/>
      <c r="F23" s="16"/>
      <c r="G23" s="16"/>
      <c r="H23" s="17"/>
      <c r="I23" s="3"/>
      <c r="J23" s="3"/>
      <c r="K23" s="3"/>
      <c r="L23" s="3"/>
      <c r="M23" s="3"/>
      <c r="N23" s="3"/>
      <c r="O23" s="3"/>
      <c r="P23" s="3"/>
    </row>
    <row r="24" spans="2:16" x14ac:dyDescent="0.3">
      <c r="B24" s="3"/>
      <c r="C24" s="3"/>
      <c r="D24" s="3"/>
      <c r="E24" s="3"/>
      <c r="F24" s="16"/>
      <c r="G24" s="16"/>
      <c r="H24" s="17"/>
      <c r="I24" s="3"/>
      <c r="J24" s="16"/>
      <c r="K24" s="16"/>
      <c r="L24" s="16"/>
      <c r="M24" s="3"/>
      <c r="N24" s="3"/>
      <c r="O24" s="3"/>
      <c r="P24" s="3"/>
    </row>
    <row r="25" spans="2:16" x14ac:dyDescent="0.3">
      <c r="B25" s="10"/>
      <c r="C25" s="16"/>
      <c r="D25" s="16"/>
      <c r="E25" s="3"/>
      <c r="F25" s="16"/>
      <c r="G25" s="16"/>
      <c r="H25" s="17"/>
      <c r="I25" s="3"/>
      <c r="J25" s="16"/>
      <c r="K25" s="16"/>
      <c r="L25" s="17"/>
      <c r="M25" s="3"/>
      <c r="N25" s="3"/>
      <c r="O25" s="3"/>
      <c r="P25" s="3"/>
    </row>
    <row r="26" spans="2:16" x14ac:dyDescent="0.3">
      <c r="B26" s="10"/>
      <c r="C26" s="16"/>
      <c r="D26" s="17"/>
      <c r="E26" s="3"/>
      <c r="F26" s="16"/>
      <c r="G26" s="16"/>
      <c r="H26" s="17"/>
      <c r="I26" s="3"/>
      <c r="J26" s="16"/>
      <c r="K26" s="16"/>
      <c r="L26" s="17"/>
      <c r="M26" s="3"/>
      <c r="N26" s="3"/>
      <c r="O26" s="3"/>
      <c r="P26" s="3"/>
    </row>
    <row r="27" spans="2:16" x14ac:dyDescent="0.3">
      <c r="B27" s="10"/>
      <c r="C27" s="16"/>
      <c r="D27" s="17"/>
      <c r="E27" s="3"/>
      <c r="F27" s="16"/>
      <c r="G27" s="16"/>
      <c r="H27" s="18"/>
      <c r="I27" s="3"/>
      <c r="J27" s="16"/>
      <c r="K27" s="16"/>
      <c r="L27" s="17"/>
      <c r="M27" s="3"/>
      <c r="N27" s="3"/>
      <c r="O27" s="3"/>
      <c r="P27" s="3"/>
    </row>
    <row r="28" spans="2:16" x14ac:dyDescent="0.3">
      <c r="B28" s="10"/>
      <c r="C28" s="16"/>
      <c r="D28" s="18"/>
      <c r="E28" s="3"/>
      <c r="F28" s="3"/>
      <c r="G28" s="3"/>
      <c r="H28" s="3"/>
      <c r="I28" s="3"/>
      <c r="J28" s="16"/>
      <c r="K28" s="16"/>
      <c r="L28" s="17"/>
      <c r="M28" s="3"/>
      <c r="N28" s="3"/>
      <c r="O28" s="3"/>
      <c r="P28" s="3"/>
    </row>
    <row r="29" spans="2:16" x14ac:dyDescent="0.3">
      <c r="B29" s="3"/>
      <c r="C29" s="3"/>
      <c r="D29" s="3"/>
      <c r="E29" s="3"/>
      <c r="F29" s="3"/>
      <c r="G29" s="3"/>
      <c r="H29" s="3"/>
      <c r="I29" s="3"/>
      <c r="J29" s="16"/>
      <c r="K29" s="16"/>
      <c r="L29" s="17"/>
      <c r="M29" s="3"/>
      <c r="N29" s="3"/>
      <c r="O29" s="3"/>
      <c r="P29" s="3"/>
    </row>
    <row r="30" spans="2:16" x14ac:dyDescent="0.3">
      <c r="B30" s="3"/>
      <c r="C30" s="3"/>
      <c r="D30" s="3"/>
      <c r="E30" s="3"/>
      <c r="F30" s="3"/>
      <c r="G30" s="3"/>
      <c r="H30" s="3"/>
      <c r="I30" s="3"/>
      <c r="J30" s="16"/>
      <c r="K30" s="16"/>
      <c r="L30" s="18"/>
      <c r="M30" s="3"/>
      <c r="N30" s="3"/>
      <c r="O30" s="3"/>
      <c r="P30" s="3"/>
    </row>
    <row r="31" spans="2:16" x14ac:dyDescent="0.3">
      <c r="B31" s="10"/>
      <c r="C31" s="16"/>
      <c r="D31" s="16"/>
      <c r="E31" s="3"/>
      <c r="F31" s="16"/>
      <c r="G31" s="16"/>
      <c r="H31" s="16"/>
      <c r="I31" s="3"/>
      <c r="J31" s="3"/>
      <c r="K31" s="3"/>
      <c r="L31" s="3"/>
      <c r="M31" s="3"/>
      <c r="N31" s="3"/>
      <c r="O31" s="3"/>
      <c r="P31" s="3"/>
    </row>
    <row r="32" spans="2:16" x14ac:dyDescent="0.3">
      <c r="B32" s="10"/>
      <c r="C32" s="16"/>
      <c r="D32" s="17"/>
      <c r="E32" s="3"/>
      <c r="F32" s="16"/>
      <c r="G32" s="16"/>
      <c r="H32" s="17"/>
      <c r="I32" s="3"/>
      <c r="J32" s="3"/>
      <c r="K32" s="3"/>
      <c r="L32" s="3"/>
      <c r="M32" s="3"/>
      <c r="N32" s="3"/>
      <c r="O32" s="3"/>
      <c r="P32" s="3"/>
    </row>
    <row r="33" spans="2:16" x14ac:dyDescent="0.3">
      <c r="B33" s="10"/>
      <c r="C33" s="16"/>
      <c r="D33" s="17"/>
      <c r="E33" s="3"/>
      <c r="F33" s="16"/>
      <c r="G33" s="16"/>
      <c r="H33" s="17"/>
      <c r="I33" s="3"/>
      <c r="J33" s="3"/>
      <c r="K33" s="3"/>
      <c r="L33" s="3"/>
      <c r="M33" s="3"/>
      <c r="N33" s="3"/>
      <c r="O33" s="3"/>
      <c r="P33" s="3"/>
    </row>
    <row r="34" spans="2:16" x14ac:dyDescent="0.3">
      <c r="B34" s="10"/>
      <c r="C34" s="16"/>
      <c r="D34" s="18"/>
      <c r="E34" s="3"/>
      <c r="F34" s="16"/>
      <c r="G34" s="16"/>
      <c r="H34" s="17"/>
      <c r="I34" s="3"/>
      <c r="J34" s="3"/>
      <c r="K34" s="3"/>
      <c r="L34" s="3"/>
      <c r="M34" s="3"/>
      <c r="N34" s="3"/>
      <c r="O34" s="3"/>
      <c r="P34" s="3"/>
    </row>
    <row r="35" spans="2:16" x14ac:dyDescent="0.3">
      <c r="B35" s="3"/>
      <c r="C35" s="3"/>
      <c r="D35" s="3"/>
      <c r="E35" s="3"/>
      <c r="F35" s="16"/>
      <c r="G35" s="16"/>
      <c r="H35" s="17"/>
      <c r="I35" s="3"/>
      <c r="J35" s="3"/>
      <c r="K35" s="3"/>
      <c r="L35" s="3"/>
      <c r="M35" s="3"/>
      <c r="N35" s="3"/>
      <c r="O35" s="3"/>
      <c r="P35" s="3"/>
    </row>
    <row r="36" spans="2:16" x14ac:dyDescent="0.3">
      <c r="B36" s="3"/>
      <c r="C36" s="3"/>
      <c r="D36" s="3"/>
      <c r="E36" s="3"/>
      <c r="F36" s="16"/>
      <c r="G36" s="16"/>
      <c r="H36" s="17"/>
      <c r="I36" s="3"/>
      <c r="J36" s="3"/>
      <c r="K36" s="3"/>
      <c r="L36" s="3"/>
      <c r="M36" s="3"/>
      <c r="N36" s="3"/>
      <c r="O36" s="3"/>
      <c r="P36" s="3"/>
    </row>
    <row r="37" spans="2:16" x14ac:dyDescent="0.3">
      <c r="B37" s="3"/>
      <c r="C37" s="3"/>
      <c r="D37" s="3"/>
      <c r="E37" s="3"/>
      <c r="F37" s="16"/>
      <c r="G37" s="16"/>
      <c r="H37" s="18"/>
      <c r="I37" s="3"/>
      <c r="J37" s="3"/>
      <c r="K37" s="3"/>
      <c r="L37" s="3"/>
      <c r="M37" s="3"/>
      <c r="N37" s="3"/>
      <c r="O37" s="3"/>
      <c r="P37" s="3"/>
    </row>
    <row r="38" spans="2:16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x14ac:dyDescent="0.3">
      <c r="B40" s="3"/>
      <c r="C40" s="3"/>
      <c r="D40" s="3"/>
      <c r="E40" s="3"/>
      <c r="F40" s="16"/>
      <c r="G40" s="16"/>
      <c r="H40" s="16"/>
      <c r="I40" s="3"/>
      <c r="J40" s="3"/>
      <c r="K40" s="3"/>
      <c r="L40" s="3"/>
      <c r="M40" s="3"/>
      <c r="N40" s="3"/>
      <c r="O40" s="3"/>
      <c r="P40" s="3"/>
    </row>
    <row r="41" spans="2:16" x14ac:dyDescent="0.3">
      <c r="B41" s="3"/>
      <c r="C41" s="3"/>
      <c r="D41" s="3"/>
      <c r="E41" s="3"/>
      <c r="F41" s="16"/>
      <c r="G41" s="16"/>
      <c r="H41" s="17"/>
      <c r="I41" s="3"/>
      <c r="J41" s="3"/>
      <c r="K41" s="3"/>
      <c r="L41" s="3"/>
      <c r="M41" s="3"/>
      <c r="N41" s="3"/>
      <c r="O41" s="3"/>
      <c r="P41" s="3"/>
    </row>
    <row r="42" spans="2:16" x14ac:dyDescent="0.3">
      <c r="B42" s="3"/>
      <c r="C42" s="3"/>
      <c r="D42" s="3"/>
      <c r="E42" s="3"/>
      <c r="F42" s="16"/>
      <c r="G42" s="16"/>
      <c r="H42" s="17"/>
      <c r="I42" s="3"/>
      <c r="J42" s="3"/>
      <c r="K42" s="3"/>
      <c r="L42" s="3"/>
      <c r="M42" s="3"/>
      <c r="N42" s="3"/>
      <c r="O42" s="3"/>
      <c r="P42" s="3"/>
    </row>
    <row r="43" spans="2:16" x14ac:dyDescent="0.3">
      <c r="B43" s="3"/>
      <c r="C43" s="3"/>
      <c r="D43" s="3"/>
      <c r="E43" s="3"/>
      <c r="F43" s="16"/>
      <c r="G43" s="16"/>
      <c r="H43" s="17"/>
      <c r="I43" s="3"/>
      <c r="J43" s="3"/>
      <c r="K43" s="3"/>
      <c r="L43" s="3"/>
      <c r="M43" s="3"/>
      <c r="N43" s="3"/>
      <c r="O43" s="3"/>
      <c r="P43" s="3"/>
    </row>
    <row r="44" spans="2:16" x14ac:dyDescent="0.3">
      <c r="B44" s="3"/>
      <c r="C44" s="3"/>
      <c r="D44" s="3"/>
      <c r="E44" s="3"/>
      <c r="F44" s="16"/>
      <c r="G44" s="16"/>
      <c r="H44" s="17"/>
      <c r="I44" s="3"/>
      <c r="J44" s="3"/>
      <c r="K44" s="3"/>
      <c r="L44" s="3"/>
      <c r="M44" s="3"/>
      <c r="N44" s="3"/>
      <c r="O44" s="3"/>
      <c r="P44" s="3"/>
    </row>
    <row r="45" spans="2:16" x14ac:dyDescent="0.3">
      <c r="B45" s="3"/>
      <c r="C45" s="3"/>
      <c r="D45" s="3"/>
      <c r="E45" s="3"/>
      <c r="F45" s="16"/>
      <c r="G45" s="16"/>
      <c r="H45" s="17"/>
      <c r="I45" s="3"/>
      <c r="J45" s="3"/>
      <c r="K45" s="3"/>
      <c r="L45" s="3"/>
      <c r="M45" s="3"/>
      <c r="N45" s="3"/>
      <c r="O45" s="3"/>
      <c r="P45" s="3"/>
    </row>
    <row r="46" spans="2:16" x14ac:dyDescent="0.3">
      <c r="B46" s="3"/>
      <c r="C46" s="3"/>
      <c r="D46" s="3"/>
      <c r="E46" s="3"/>
      <c r="F46" s="16"/>
      <c r="G46" s="16"/>
      <c r="H46" s="18"/>
      <c r="I46" s="3"/>
      <c r="J46" s="3"/>
      <c r="K46" s="3"/>
      <c r="L46" s="3"/>
      <c r="M46" s="3"/>
      <c r="N46" s="3"/>
      <c r="O46" s="3"/>
      <c r="P46" s="3"/>
    </row>
    <row r="47" spans="2:16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</sheetData>
  <mergeCells count="1">
    <mergeCell ref="F18:H18"/>
  </mergeCells>
  <phoneticPr fontId="1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설문</vt:lpstr>
      <vt:lpstr>설문응답</vt:lpstr>
      <vt:lpstr>설문응답 (수정)</vt:lpstr>
      <vt:lpstr>설문응답(코드화)</vt:lpstr>
      <vt:lpstr>설문응답(최종)</vt:lpstr>
      <vt:lpstr>기본요약</vt:lpstr>
      <vt:lpstr>기본요약(차트)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박용운</cp:lastModifiedBy>
  <dcterms:created xsi:type="dcterms:W3CDTF">2019-10-15T10:34:29Z</dcterms:created>
  <dcterms:modified xsi:type="dcterms:W3CDTF">2023-11-22T09:25:01Z</dcterms:modified>
</cp:coreProperties>
</file>